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240" yWindow="420" windowWidth="15480" windowHeight="10590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45621"/>
</workbook>
</file>

<file path=xl/calcChain.xml><?xml version="1.0" encoding="utf-8"?>
<calcChain xmlns="http://schemas.openxmlformats.org/spreadsheetml/2006/main"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K11" i="1" l="1"/>
  <c r="G13" i="16"/>
  <c r="L7" i="16"/>
  <c r="M7" i="16"/>
  <c r="N7" i="16"/>
  <c r="O7" i="16"/>
  <c r="P7" i="16"/>
  <c r="A8" i="16"/>
  <c r="B12" i="16"/>
  <c r="C12" i="16" s="1"/>
  <c r="A13" i="16"/>
  <c r="B13" i="16"/>
  <c r="B14" i="16"/>
  <c r="G14" i="16"/>
  <c r="B15" i="16"/>
  <c r="G15" i="16"/>
  <c r="B16" i="16"/>
  <c r="G16" i="16"/>
  <c r="B17" i="16"/>
  <c r="G17" i="16"/>
  <c r="B18" i="16"/>
  <c r="G18" i="16"/>
  <c r="B19" i="16"/>
  <c r="G19" i="16"/>
  <c r="B20" i="16"/>
  <c r="G20" i="16"/>
  <c r="B21" i="16"/>
  <c r="G21" i="16"/>
  <c r="B22" i="16"/>
  <c r="G22" i="16"/>
  <c r="B23" i="16"/>
  <c r="G23" i="16"/>
  <c r="B24" i="16"/>
  <c r="G24" i="16"/>
  <c r="B25" i="16"/>
  <c r="G25" i="16"/>
  <c r="B26" i="16"/>
  <c r="G26" i="16"/>
  <c r="B27" i="16"/>
  <c r="G27" i="16"/>
  <c r="B28" i="16"/>
  <c r="G28" i="16"/>
  <c r="B29" i="16"/>
  <c r="G29" i="16"/>
  <c r="B30" i="16"/>
  <c r="G30" i="16"/>
  <c r="B31" i="16"/>
  <c r="G31" i="16"/>
  <c r="C13" i="16" l="1"/>
  <c r="A14" i="16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C31" i="16" s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C13" i="41" l="1"/>
  <c r="C14" i="41"/>
  <c r="C20" i="16"/>
  <c r="C15" i="16"/>
  <c r="C24" i="16"/>
  <c r="C22" i="16"/>
  <c r="C17" i="16"/>
  <c r="C19" i="16"/>
  <c r="C29" i="16"/>
  <c r="C28" i="16"/>
  <c r="C26" i="16"/>
  <c r="C21" i="16"/>
  <c r="C27" i="16"/>
  <c r="C18" i="16"/>
  <c r="C23" i="16"/>
  <c r="C16" i="16"/>
  <c r="C14" i="16"/>
  <c r="C30" i="16"/>
  <c r="C25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5" i="41" l="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C4" i="16" l="1"/>
  <c r="C4" i="41"/>
  <c r="O11" i="1"/>
  <c r="G6" i="1" l="1"/>
  <c r="A4" i="37" l="1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J12" i="1"/>
  <c r="I13" i="1"/>
  <c r="J13" i="1"/>
  <c r="J11" i="1"/>
  <c r="I11" i="1"/>
  <c r="E144" i="37" l="1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229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M368" i="37"/>
  <c r="A481" i="37"/>
  <c r="N481" i="37" s="1"/>
  <c r="M480" i="37"/>
  <c r="A593" i="37"/>
  <c r="M592" i="37"/>
  <c r="L144" i="37"/>
  <c r="G172" i="37"/>
  <c r="G284" i="37"/>
  <c r="M88" i="37"/>
  <c r="M117" i="37"/>
  <c r="M200" i="37"/>
  <c r="M229" i="37"/>
  <c r="M285" i="37"/>
  <c r="M312" i="37"/>
  <c r="M424" i="37"/>
  <c r="M453" i="37"/>
  <c r="M509" i="37"/>
  <c r="M536" i="37"/>
  <c r="L313" i="37"/>
  <c r="L537" i="37"/>
  <c r="H60" i="37"/>
  <c r="M60" i="37"/>
  <c r="M116" i="37"/>
  <c r="M172" i="37"/>
  <c r="M228" i="37"/>
  <c r="M284" i="37"/>
  <c r="M313" i="37"/>
  <c r="M340" i="37"/>
  <c r="M396" i="37"/>
  <c r="M452" i="37"/>
  <c r="M508" i="37"/>
  <c r="M537" i="37"/>
  <c r="M564" i="37"/>
  <c r="M620" i="37"/>
  <c r="H117" i="37"/>
  <c r="H200" i="37"/>
  <c r="H228" i="37"/>
  <c r="H229" i="37"/>
  <c r="H285" i="37"/>
  <c r="H312" i="37"/>
  <c r="H313" i="37"/>
  <c r="H340" i="37"/>
  <c r="H368" i="37"/>
  <c r="H396" i="37"/>
  <c r="H424" i="37"/>
  <c r="H425" i="37"/>
  <c r="H452" i="37"/>
  <c r="H453" i="37"/>
  <c r="H480" i="37"/>
  <c r="H508" i="37"/>
  <c r="H509" i="37"/>
  <c r="H536" i="37"/>
  <c r="H537" i="37"/>
  <c r="H564" i="37"/>
  <c r="H592" i="37"/>
  <c r="H620" i="37"/>
  <c r="G285" i="37"/>
  <c r="G312" i="37"/>
  <c r="G313" i="37"/>
  <c r="G340" i="37"/>
  <c r="G368" i="37"/>
  <c r="G396" i="37"/>
  <c r="G424" i="37"/>
  <c r="G452" i="37"/>
  <c r="G453" i="37"/>
  <c r="G480" i="37"/>
  <c r="G508" i="37"/>
  <c r="G509" i="37"/>
  <c r="G536" i="37"/>
  <c r="G537" i="37"/>
  <c r="G564" i="37"/>
  <c r="G592" i="37"/>
  <c r="G593" i="37"/>
  <c r="G620" i="37"/>
  <c r="H116" i="37"/>
  <c r="G88" i="37"/>
  <c r="G117" i="37"/>
  <c r="G229" i="37"/>
  <c r="J60" i="37"/>
  <c r="J88" i="37"/>
  <c r="J116" i="37"/>
  <c r="J117" i="37"/>
  <c r="J144" i="37"/>
  <c r="J172" i="37"/>
  <c r="J200" i="37"/>
  <c r="J228" i="37"/>
  <c r="J229" i="37"/>
  <c r="J256" i="37"/>
  <c r="J284" i="37"/>
  <c r="J285" i="37"/>
  <c r="J312" i="37"/>
  <c r="J313" i="37"/>
  <c r="J340" i="37"/>
  <c r="J368" i="37"/>
  <c r="J396" i="37"/>
  <c r="J424" i="37"/>
  <c r="J452" i="37"/>
  <c r="J453" i="37"/>
  <c r="J480" i="37"/>
  <c r="J508" i="37"/>
  <c r="J509" i="37"/>
  <c r="J536" i="37"/>
  <c r="J537" i="37"/>
  <c r="J564" i="37"/>
  <c r="J592" i="37"/>
  <c r="J620" i="37"/>
  <c r="G116" i="37"/>
  <c r="G200" i="37"/>
  <c r="G228" i="37"/>
  <c r="I60" i="37"/>
  <c r="I88" i="37"/>
  <c r="I116" i="37"/>
  <c r="I117" i="37"/>
  <c r="I144" i="37"/>
  <c r="I172" i="37"/>
  <c r="I200" i="37"/>
  <c r="I228" i="37"/>
  <c r="I229" i="37"/>
  <c r="I256" i="37"/>
  <c r="I284" i="37"/>
  <c r="I285" i="37"/>
  <c r="I312" i="37"/>
  <c r="I313" i="37"/>
  <c r="I340" i="37"/>
  <c r="I368" i="37"/>
  <c r="I369" i="37"/>
  <c r="I396" i="37"/>
  <c r="I424" i="37"/>
  <c r="I452" i="37"/>
  <c r="I453" i="37"/>
  <c r="I480" i="37"/>
  <c r="I508" i="37"/>
  <c r="I509" i="37"/>
  <c r="I536" i="37"/>
  <c r="I537" i="37"/>
  <c r="I564" i="37"/>
  <c r="I592" i="37"/>
  <c r="I593" i="37"/>
  <c r="I620" i="37"/>
  <c r="A173" i="37"/>
  <c r="N173" i="37" s="1"/>
  <c r="A89" i="37"/>
  <c r="O117" i="37"/>
  <c r="O229" i="37"/>
  <c r="O285" i="37"/>
  <c r="O313" i="37"/>
  <c r="O341" i="37"/>
  <c r="O369" i="37"/>
  <c r="O453" i="37"/>
  <c r="O509" i="37"/>
  <c r="O537" i="37"/>
  <c r="O59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425" i="37" l="1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E370" i="37" l="1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E63" i="37" l="1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E64" i="37" l="1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E177" i="37" l="1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E178" i="37" l="1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O4" i="37" l="1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B49" i="36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71" i="36" l="1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C6" i="37"/>
  <c r="B8" i="36"/>
  <c r="F9" i="36"/>
  <c r="F31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L11" i="1"/>
  <c r="M12" i="1"/>
  <c r="L12" i="1"/>
  <c r="D4" i="37"/>
  <c r="H6" i="37" l="1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F53" i="36"/>
  <c r="B52" i="36"/>
  <c r="F63" i="36"/>
  <c r="B63" i="36" s="1"/>
  <c r="B62" i="36"/>
  <c r="F10" i="36"/>
  <c r="B9" i="36"/>
  <c r="F32" i="36"/>
  <c r="B31" i="36"/>
  <c r="B20" i="36"/>
  <c r="F21" i="36"/>
  <c r="D7" i="37" l="1"/>
  <c r="A8" i="37"/>
  <c r="E8" i="37" s="1"/>
  <c r="N7" i="37"/>
  <c r="G7" i="37"/>
  <c r="F7" i="37"/>
  <c r="L7" i="37" s="1"/>
  <c r="M6" i="37"/>
  <c r="H7" i="37"/>
  <c r="J7" i="37"/>
  <c r="C7" i="37"/>
  <c r="O7" i="37"/>
  <c r="I7" i="37"/>
  <c r="N8" i="37"/>
  <c r="B6" i="37"/>
  <c r="K6" i="37" s="1"/>
  <c r="A15" i="1"/>
  <c r="P14" i="1"/>
  <c r="B14" i="1"/>
  <c r="F41" i="36"/>
  <c r="B40" i="36"/>
  <c r="M7" i="37"/>
  <c r="B7" i="37"/>
  <c r="K7" i="37" s="1"/>
  <c r="H8" i="37"/>
  <c r="I8" i="37"/>
  <c r="G8" i="37"/>
  <c r="A11" i="37"/>
  <c r="C8" i="37"/>
  <c r="O8" i="37" s="1"/>
  <c r="A9" i="37"/>
  <c r="D8" i="37"/>
  <c r="F8" i="37"/>
  <c r="B53" i="36"/>
  <c r="F54" i="36"/>
  <c r="B21" i="36"/>
  <c r="F22" i="36"/>
  <c r="B22" i="36" s="1"/>
  <c r="B32" i="36"/>
  <c r="F33" i="36"/>
  <c r="B10" i="36"/>
  <c r="F11" i="36"/>
  <c r="J8" i="37" l="1"/>
  <c r="E9" i="37"/>
  <c r="N9" i="37"/>
  <c r="E11" i="37"/>
  <c r="N11" i="37"/>
  <c r="B8" i="37"/>
  <c r="K8" i="37" s="1"/>
  <c r="F42" i="36"/>
  <c r="B41" i="36"/>
  <c r="P15" i="1"/>
  <c r="B15" i="1"/>
  <c r="A16" i="1"/>
  <c r="L8" i="37"/>
  <c r="M8" i="37"/>
  <c r="G9" i="37"/>
  <c r="H9" i="37"/>
  <c r="I9" i="37"/>
  <c r="J9" i="37"/>
  <c r="O11" i="37"/>
  <c r="I11" i="37"/>
  <c r="J11" i="37"/>
  <c r="G11" i="37"/>
  <c r="H11" i="37"/>
  <c r="A10" i="37"/>
  <c r="A12" i="37"/>
  <c r="F11" i="37"/>
  <c r="D9" i="37"/>
  <c r="F9" i="37"/>
  <c r="C9" i="37"/>
  <c r="O9" i="37" s="1"/>
  <c r="C11" i="37"/>
  <c r="D11" i="37"/>
  <c r="F55" i="36"/>
  <c r="B54" i="36"/>
  <c r="B11" i="36"/>
  <c r="F12" i="36"/>
  <c r="B33" i="36"/>
  <c r="F34" i="36"/>
  <c r="B34" i="36" s="1"/>
  <c r="E10" i="37" l="1"/>
  <c r="N10" i="37"/>
  <c r="E12" i="37"/>
  <c r="N12" i="37"/>
  <c r="B9" i="37"/>
  <c r="K9" i="37" s="1"/>
  <c r="A17" i="1"/>
  <c r="P16" i="1"/>
  <c r="B16" i="1"/>
  <c r="B42" i="36"/>
  <c r="F43" i="36"/>
  <c r="L9" i="37"/>
  <c r="M9" i="37"/>
  <c r="L11" i="37"/>
  <c r="M11" i="37"/>
  <c r="J10" i="37"/>
  <c r="G10" i="37"/>
  <c r="H10" i="37"/>
  <c r="I10" i="37"/>
  <c r="O12" i="37"/>
  <c r="H12" i="37"/>
  <c r="I12" i="37"/>
  <c r="J12" i="37"/>
  <c r="G12" i="37"/>
  <c r="A13" i="37"/>
  <c r="C10" i="37"/>
  <c r="O10" i="37" s="1"/>
  <c r="F10" i="37"/>
  <c r="D10" i="37"/>
  <c r="F12" i="37"/>
  <c r="D12" i="37"/>
  <c r="C12" i="37"/>
  <c r="B12" i="36"/>
  <c r="F13" i="36"/>
  <c r="B55" i="36"/>
  <c r="F56" i="36"/>
  <c r="E13" i="37" l="1"/>
  <c r="N13" i="37"/>
  <c r="B10" i="37"/>
  <c r="K10" i="37" s="1"/>
  <c r="B43" i="36"/>
  <c r="F44" i="36"/>
  <c r="A18" i="1"/>
  <c r="P17" i="1"/>
  <c r="B17" i="1"/>
  <c r="L10" i="37"/>
  <c r="M10" i="37"/>
  <c r="L12" i="37"/>
  <c r="M12" i="37"/>
  <c r="O13" i="37"/>
  <c r="G13" i="37"/>
  <c r="H13" i="37"/>
  <c r="I13" i="37"/>
  <c r="J13" i="37"/>
  <c r="A14" i="37"/>
  <c r="C13" i="37"/>
  <c r="F13" i="37"/>
  <c r="D13" i="37"/>
  <c r="F14" i="36"/>
  <c r="B13" i="36"/>
  <c r="F57" i="36"/>
  <c r="B57" i="36" s="1"/>
  <c r="B56" i="36"/>
  <c r="B11" i="37" l="1"/>
  <c r="K11" i="37" s="1"/>
  <c r="E14" i="37"/>
  <c r="N14" i="37"/>
  <c r="B18" i="1"/>
  <c r="A19" i="1"/>
  <c r="P18" i="1"/>
  <c r="B44" i="36"/>
  <c r="F45" i="36"/>
  <c r="L13" i="37"/>
  <c r="M13" i="37"/>
  <c r="B12" i="37"/>
  <c r="O14" i="37"/>
  <c r="J14" i="37"/>
  <c r="G14" i="37"/>
  <c r="H14" i="37"/>
  <c r="I14" i="37"/>
  <c r="A15" i="37"/>
  <c r="F14" i="37"/>
  <c r="C14" i="37"/>
  <c r="D14" i="37"/>
  <c r="B14" i="36"/>
  <c r="F15" i="36"/>
  <c r="E15" i="37" l="1"/>
  <c r="N15" i="37"/>
  <c r="P19" i="1"/>
  <c r="B19" i="1"/>
  <c r="A20" i="1"/>
  <c r="B45" i="36"/>
  <c r="F46" i="36"/>
  <c r="L14" i="37"/>
  <c r="M14" i="37"/>
  <c r="K12" i="37"/>
  <c r="B13" i="37"/>
  <c r="F15" i="37"/>
  <c r="C15" i="37"/>
  <c r="O15" i="37" s="1"/>
  <c r="I15" i="37"/>
  <c r="J15" i="37"/>
  <c r="G15" i="37"/>
  <c r="H15" i="37"/>
  <c r="D15" i="37"/>
  <c r="A16" i="37"/>
  <c r="N16" i="37" s="1"/>
  <c r="A18" i="37"/>
  <c r="F16" i="36"/>
  <c r="B16" i="36" s="1"/>
  <c r="B15" i="36"/>
  <c r="E18" i="37" l="1"/>
  <c r="N18" i="37"/>
  <c r="F16" i="37"/>
  <c r="L16" i="37" s="1"/>
  <c r="E16" i="37"/>
  <c r="P20" i="1"/>
  <c r="B20" i="1"/>
  <c r="A21" i="1"/>
  <c r="B46" i="36"/>
  <c r="F47" i="36"/>
  <c r="L15" i="37"/>
  <c r="M15" i="37"/>
  <c r="K13" i="37"/>
  <c r="B14" i="37"/>
  <c r="H16" i="37"/>
  <c r="I16" i="37"/>
  <c r="J16" i="37"/>
  <c r="G16" i="37"/>
  <c r="O18" i="37"/>
  <c r="J18" i="37"/>
  <c r="G18" i="37"/>
  <c r="H18" i="37"/>
  <c r="I18" i="37"/>
  <c r="A17" i="37"/>
  <c r="N17" i="37" s="1"/>
  <c r="C16" i="37"/>
  <c r="O16" i="37" s="1"/>
  <c r="D16" i="37"/>
  <c r="A19" i="37"/>
  <c r="M13" i="1"/>
  <c r="N13" i="1"/>
  <c r="O13" i="1"/>
  <c r="L13" i="1"/>
  <c r="K13" i="1"/>
  <c r="E19" i="37" l="1"/>
  <c r="N19" i="37"/>
  <c r="M16" i="37"/>
  <c r="F17" i="37"/>
  <c r="L17" i="37" s="1"/>
  <c r="E17" i="37"/>
  <c r="A22" i="1"/>
  <c r="P21" i="1"/>
  <c r="B21" i="1"/>
  <c r="B47" i="36"/>
  <c r="F48" i="36"/>
  <c r="B48" i="36" s="1"/>
  <c r="D17" i="37"/>
  <c r="C17" i="37"/>
  <c r="O17" i="37" s="1"/>
  <c r="K14" i="37"/>
  <c r="B15" i="37"/>
  <c r="O19" i="37"/>
  <c r="I19" i="37"/>
  <c r="J19" i="37"/>
  <c r="G19" i="37"/>
  <c r="H19" i="37"/>
  <c r="G17" i="37"/>
  <c r="H17" i="37"/>
  <c r="I17" i="37"/>
  <c r="J17" i="37"/>
  <c r="A20" i="37"/>
  <c r="C18" i="37"/>
  <c r="F18" i="37"/>
  <c r="D18" i="37"/>
  <c r="E20" i="37" l="1"/>
  <c r="N20" i="37"/>
  <c r="M17" i="37"/>
  <c r="I16" i="1"/>
  <c r="J16" i="1"/>
  <c r="M16" i="1"/>
  <c r="N16" i="1"/>
  <c r="K16" i="1"/>
  <c r="O16" i="1"/>
  <c r="L16" i="1"/>
  <c r="A23" i="1"/>
  <c r="B22" i="1"/>
  <c r="P22" i="1"/>
  <c r="M18" i="37"/>
  <c r="L18" i="37"/>
  <c r="K15" i="37"/>
  <c r="B16" i="37"/>
  <c r="H20" i="37"/>
  <c r="I20" i="37"/>
  <c r="J20" i="37"/>
  <c r="G20" i="37"/>
  <c r="A21" i="37"/>
  <c r="O20" i="37"/>
  <c r="F19" i="37"/>
  <c r="D19" i="37"/>
  <c r="C19" i="37"/>
  <c r="E21" i="37" l="1"/>
  <c r="N21" i="37"/>
  <c r="I17" i="1"/>
  <c r="J17" i="1"/>
  <c r="N17" i="1"/>
  <c r="L17" i="1"/>
  <c r="O17" i="1"/>
  <c r="M17" i="1"/>
  <c r="K17" i="1"/>
  <c r="A24" i="1"/>
  <c r="P23" i="1"/>
  <c r="B23" i="1"/>
  <c r="I14" i="1"/>
  <c r="J14" i="1"/>
  <c r="O14" i="1"/>
  <c r="L14" i="1"/>
  <c r="N14" i="1"/>
  <c r="K14" i="1"/>
  <c r="M14" i="1"/>
  <c r="I15" i="1"/>
  <c r="J15" i="1"/>
  <c r="N15" i="1"/>
  <c r="O15" i="1"/>
  <c r="K15" i="1"/>
  <c r="M15" i="1"/>
  <c r="L15" i="1"/>
  <c r="I20" i="1"/>
  <c r="J20" i="1"/>
  <c r="L20" i="1"/>
  <c r="N20" i="1"/>
  <c r="M20" i="1"/>
  <c r="O20" i="1"/>
  <c r="K20" i="1"/>
  <c r="I18" i="1"/>
  <c r="J18" i="1"/>
  <c r="L18" i="1"/>
  <c r="O18" i="1"/>
  <c r="M18" i="1"/>
  <c r="N18" i="1"/>
  <c r="K18" i="1"/>
  <c r="I19" i="1"/>
  <c r="J19" i="1"/>
  <c r="O19" i="1"/>
  <c r="M19" i="1"/>
  <c r="L19" i="1"/>
  <c r="N19" i="1"/>
  <c r="K19" i="1"/>
  <c r="I21" i="1"/>
  <c r="J21" i="1"/>
  <c r="N21" i="1"/>
  <c r="M21" i="1"/>
  <c r="O21" i="1"/>
  <c r="K21" i="1"/>
  <c r="L21" i="1"/>
  <c r="M19" i="37"/>
  <c r="L19" i="37"/>
  <c r="K16" i="37"/>
  <c r="B17" i="37"/>
  <c r="G21" i="37"/>
  <c r="H21" i="37"/>
  <c r="I21" i="37"/>
  <c r="J21" i="37"/>
  <c r="A22" i="37"/>
  <c r="O21" i="37"/>
  <c r="D20" i="37"/>
  <c r="C20" i="37"/>
  <c r="F20" i="37"/>
  <c r="E22" i="37" l="1"/>
  <c r="N22" i="37"/>
  <c r="B24" i="1"/>
  <c r="P24" i="1"/>
  <c r="A25" i="1"/>
  <c r="J22" i="1"/>
  <c r="I22" i="1"/>
  <c r="O22" i="1"/>
  <c r="M22" i="1"/>
  <c r="K22" i="1"/>
  <c r="N22" i="1"/>
  <c r="L22" i="1"/>
  <c r="L20" i="37"/>
  <c r="M20" i="37"/>
  <c r="K17" i="37"/>
  <c r="B18" i="37"/>
  <c r="J22" i="37"/>
  <c r="G22" i="37"/>
  <c r="H22" i="37"/>
  <c r="I22" i="37"/>
  <c r="A25" i="37"/>
  <c r="A23" i="37"/>
  <c r="F21" i="37"/>
  <c r="D21" i="37"/>
  <c r="C21" i="37"/>
  <c r="E25" i="37" l="1"/>
  <c r="N25" i="37"/>
  <c r="E23" i="37"/>
  <c r="N23" i="37"/>
  <c r="P25" i="1"/>
  <c r="B25" i="1"/>
  <c r="A26" i="1"/>
  <c r="I23" i="1"/>
  <c r="J23" i="1"/>
  <c r="O23" i="1"/>
  <c r="K23" i="1"/>
  <c r="L23" i="1"/>
  <c r="M23" i="1"/>
  <c r="N23" i="1"/>
  <c r="M21" i="37"/>
  <c r="L21" i="37"/>
  <c r="L25" i="37"/>
  <c r="M25" i="37"/>
  <c r="B19" i="37"/>
  <c r="K18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E24" i="37" l="1"/>
  <c r="N24" i="37"/>
  <c r="E26" i="37"/>
  <c r="N26" i="37"/>
  <c r="P26" i="1"/>
  <c r="A27" i="1"/>
  <c r="B26" i="1"/>
  <c r="I24" i="1"/>
  <c r="J24" i="1"/>
  <c r="K24" i="1"/>
  <c r="O24" i="1"/>
  <c r="L24" i="1"/>
  <c r="N24" i="1"/>
  <c r="M24" i="1"/>
  <c r="L26" i="37"/>
  <c r="M26" i="37"/>
  <c r="M22" i="37"/>
  <c r="L22" i="37"/>
  <c r="K19" i="37"/>
  <c r="B20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E27" i="37" l="1"/>
  <c r="N27" i="37"/>
  <c r="A28" i="1"/>
  <c r="B27" i="1"/>
  <c r="P27" i="1"/>
  <c r="I25" i="1"/>
  <c r="J25" i="1"/>
  <c r="N25" i="1"/>
  <c r="L25" i="1"/>
  <c r="O25" i="1"/>
  <c r="M25" i="1"/>
  <c r="K25" i="1"/>
  <c r="M23" i="37"/>
  <c r="L23" i="37"/>
  <c r="L27" i="37"/>
  <c r="M27" i="37"/>
  <c r="K20" i="37"/>
  <c r="B21" i="37"/>
  <c r="I27" i="37"/>
  <c r="J27" i="37"/>
  <c r="G27" i="37"/>
  <c r="H27" i="37"/>
  <c r="A28" i="37"/>
  <c r="O27" i="37"/>
  <c r="C24" i="37"/>
  <c r="O24" i="37" s="1"/>
  <c r="F24" i="37"/>
  <c r="D24" i="37"/>
  <c r="E28" i="37" l="1"/>
  <c r="N28" i="37"/>
  <c r="B28" i="1"/>
  <c r="P28" i="1"/>
  <c r="A29" i="1"/>
  <c r="I26" i="1"/>
  <c r="J26" i="1"/>
  <c r="M26" i="1"/>
  <c r="N26" i="1"/>
  <c r="O26" i="1"/>
  <c r="L26" i="1"/>
  <c r="K26" i="1"/>
  <c r="M24" i="37"/>
  <c r="L24" i="37"/>
  <c r="L28" i="37"/>
  <c r="M28" i="37"/>
  <c r="K21" i="37"/>
  <c r="B22" i="37"/>
  <c r="H28" i="37"/>
  <c r="I28" i="37"/>
  <c r="J28" i="37"/>
  <c r="G28" i="37"/>
  <c r="A29" i="37"/>
  <c r="O28" i="37"/>
  <c r="D25" i="37"/>
  <c r="F25" i="37"/>
  <c r="C25" i="37"/>
  <c r="E29" i="37" l="1"/>
  <c r="N29" i="37"/>
  <c r="I27" i="1"/>
  <c r="J27" i="1"/>
  <c r="O27" i="1"/>
  <c r="L27" i="1"/>
  <c r="N27" i="1"/>
  <c r="K27" i="1"/>
  <c r="M27" i="1"/>
  <c r="B29" i="1"/>
  <c r="P29" i="1"/>
  <c r="A30" i="1"/>
  <c r="L29" i="37"/>
  <c r="M29" i="37"/>
  <c r="K22" i="37"/>
  <c r="B23" i="37"/>
  <c r="G29" i="37"/>
  <c r="H29" i="37"/>
  <c r="I29" i="37"/>
  <c r="J29" i="37"/>
  <c r="A32" i="37"/>
  <c r="A30" i="37"/>
  <c r="D26" i="37"/>
  <c r="C26" i="37"/>
  <c r="F26" i="37"/>
  <c r="E32" i="37" l="1"/>
  <c r="N32" i="37"/>
  <c r="E30" i="37"/>
  <c r="N30" i="37"/>
  <c r="I28" i="1"/>
  <c r="J28" i="1"/>
  <c r="K28" i="1"/>
  <c r="N28" i="1"/>
  <c r="L28" i="1"/>
  <c r="O28" i="1"/>
  <c r="M28" i="1"/>
  <c r="P30" i="1"/>
  <c r="B30" i="1"/>
  <c r="L32" i="37"/>
  <c r="M32" i="37"/>
  <c r="L30" i="37"/>
  <c r="M30" i="37"/>
  <c r="K23" i="37"/>
  <c r="B24" i="37"/>
  <c r="A33" i="37"/>
  <c r="H32" i="37"/>
  <c r="I32" i="37"/>
  <c r="O32" i="37"/>
  <c r="J32" i="37"/>
  <c r="G32" i="37"/>
  <c r="C32" i="37"/>
  <c r="F32" i="37"/>
  <c r="D32" i="37"/>
  <c r="J30" i="37"/>
  <c r="G30" i="37"/>
  <c r="H30" i="37"/>
  <c r="I30" i="37"/>
  <c r="A31" i="37"/>
  <c r="F27" i="37"/>
  <c r="D27" i="37"/>
  <c r="C27" i="37"/>
  <c r="E31" i="37" l="1"/>
  <c r="N31" i="37"/>
  <c r="E33" i="37"/>
  <c r="N33" i="37"/>
  <c r="J29" i="1"/>
  <c r="I29" i="1"/>
  <c r="O29" i="1"/>
  <c r="K29" i="1"/>
  <c r="M29" i="1"/>
  <c r="L29" i="1"/>
  <c r="N29" i="1"/>
  <c r="L31" i="37"/>
  <c r="M31" i="37"/>
  <c r="L33" i="37"/>
  <c r="M33" i="37"/>
  <c r="K24" i="37"/>
  <c r="B25" i="37"/>
  <c r="H33" i="37"/>
  <c r="C33" i="37"/>
  <c r="G33" i="37"/>
  <c r="F33" i="37"/>
  <c r="I33" i="37"/>
  <c r="J33" i="37"/>
  <c r="D33" i="37"/>
  <c r="A34" i="37"/>
  <c r="O33" i="37"/>
  <c r="I31" i="37"/>
  <c r="J31" i="37"/>
  <c r="G31" i="37"/>
  <c r="H31" i="37"/>
  <c r="D28" i="37"/>
  <c r="C28" i="37"/>
  <c r="F28" i="37"/>
  <c r="E34" i="37" l="1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L34" i="37"/>
  <c r="M34" i="37"/>
  <c r="K25" i="37"/>
  <c r="B26" i="37"/>
  <c r="C34" i="37"/>
  <c r="G34" i="37"/>
  <c r="F34" i="37"/>
  <c r="J34" i="37"/>
  <c r="D34" i="37"/>
  <c r="I34" i="37"/>
  <c r="A35" i="37"/>
  <c r="H34" i="37"/>
  <c r="O34" i="37"/>
  <c r="F29" i="37"/>
  <c r="C29" i="37"/>
  <c r="O29" i="37" s="1"/>
  <c r="D29" i="37"/>
  <c r="E35" i="37" l="1"/>
  <c r="N35" i="37"/>
  <c r="P6" i="41"/>
  <c r="O6" i="41"/>
  <c r="N6" i="41"/>
  <c r="M6" i="41"/>
  <c r="L6" i="41"/>
  <c r="L35" i="37"/>
  <c r="M35" i="37"/>
  <c r="K26" i="37"/>
  <c r="B27" i="37"/>
  <c r="D35" i="37"/>
  <c r="I35" i="37"/>
  <c r="A36" i="37"/>
  <c r="H35" i="37"/>
  <c r="C35" i="37"/>
  <c r="G35" i="37"/>
  <c r="J35" i="37"/>
  <c r="F35" i="37"/>
  <c r="O35" i="37"/>
  <c r="D30" i="37"/>
  <c r="C30" i="37"/>
  <c r="O30" i="37" s="1"/>
  <c r="F30" i="37"/>
  <c r="E36" i="37" l="1"/>
  <c r="N36" i="37"/>
  <c r="L36" i="37"/>
  <c r="M36" i="37"/>
  <c r="K27" i="37"/>
  <c r="B28" i="37"/>
  <c r="A37" i="37"/>
  <c r="I36" i="37"/>
  <c r="H36" i="37"/>
  <c r="C36" i="37"/>
  <c r="G36" i="37"/>
  <c r="D36" i="37"/>
  <c r="F36" i="37"/>
  <c r="J36" i="37"/>
  <c r="A39" i="37"/>
  <c r="F31" i="37"/>
  <c r="D31" i="37"/>
  <c r="C31" i="37"/>
  <c r="O31" i="37" s="1"/>
  <c r="E39" i="37" l="1"/>
  <c r="N39" i="37"/>
  <c r="E37" i="37"/>
  <c r="N37" i="37"/>
  <c r="L37" i="37"/>
  <c r="M37" i="37"/>
  <c r="L39" i="37"/>
  <c r="M39" i="37"/>
  <c r="K28" i="37"/>
  <c r="B29" i="37"/>
  <c r="D39" i="37"/>
  <c r="G39" i="37"/>
  <c r="A40" i="37"/>
  <c r="B39" i="37"/>
  <c r="K39" i="37" s="1"/>
  <c r="J39" i="37"/>
  <c r="C39" i="37"/>
  <c r="I39" i="37"/>
  <c r="F39" i="37"/>
  <c r="H39" i="37"/>
  <c r="O39" i="37"/>
  <c r="C37" i="37"/>
  <c r="F37" i="37"/>
  <c r="G37" i="37"/>
  <c r="D37" i="37"/>
  <c r="J37" i="37"/>
  <c r="A38" i="37"/>
  <c r="I37" i="37"/>
  <c r="H37" i="37"/>
  <c r="E40" i="37" l="1"/>
  <c r="N40" i="37"/>
  <c r="E38" i="37"/>
  <c r="N38" i="37"/>
  <c r="L38" i="37"/>
  <c r="M38" i="37"/>
  <c r="L40" i="37"/>
  <c r="M40" i="37"/>
  <c r="K29" i="37"/>
  <c r="B30" i="37"/>
  <c r="C38" i="37"/>
  <c r="F38" i="37"/>
  <c r="H38" i="37"/>
  <c r="G38" i="37"/>
  <c r="I38" i="37"/>
  <c r="D38" i="37"/>
  <c r="J38" i="37"/>
  <c r="J40" i="37"/>
  <c r="C40" i="37"/>
  <c r="I40" i="37"/>
  <c r="F40" i="37"/>
  <c r="H40" i="37"/>
  <c r="D40" i="37"/>
  <c r="A41" i="37"/>
  <c r="B40" i="37"/>
  <c r="K40" i="37" s="1"/>
  <c r="G40" i="37"/>
  <c r="O40" i="37"/>
  <c r="E41" i="37" l="1"/>
  <c r="N41" i="37"/>
  <c r="L41" i="37"/>
  <c r="M41" i="37"/>
  <c r="K30" i="37"/>
  <c r="B31" i="37"/>
  <c r="C41" i="37"/>
  <c r="H41" i="37"/>
  <c r="F41" i="37"/>
  <c r="G41" i="37"/>
  <c r="J41" i="37"/>
  <c r="B41" i="37"/>
  <c r="K41" i="37" s="1"/>
  <c r="D41" i="37"/>
  <c r="A42" i="37"/>
  <c r="I41" i="37"/>
  <c r="O41" i="37"/>
  <c r="E42" i="37" l="1"/>
  <c r="N42" i="37"/>
  <c r="L42" i="37"/>
  <c r="M42" i="37"/>
  <c r="K31" i="37"/>
  <c r="B32" i="37"/>
  <c r="C42" i="37"/>
  <c r="F42" i="37"/>
  <c r="J42" i="37"/>
  <c r="B42" i="37"/>
  <c r="K42" i="37" s="1"/>
  <c r="D42" i="37"/>
  <c r="I42" i="37"/>
  <c r="A43" i="37"/>
  <c r="G42" i="37"/>
  <c r="H42" i="37"/>
  <c r="O42" i="37"/>
  <c r="O36" i="37"/>
  <c r="E43" i="37" l="1"/>
  <c r="N43" i="37"/>
  <c r="L43" i="37"/>
  <c r="M43" i="37"/>
  <c r="K32" i="37"/>
  <c r="B33" i="37"/>
  <c r="D43" i="37"/>
  <c r="G43" i="37"/>
  <c r="A44" i="37"/>
  <c r="B43" i="37"/>
  <c r="K43" i="37" s="1"/>
  <c r="J43" i="37"/>
  <c r="C43" i="37"/>
  <c r="I43" i="37"/>
  <c r="H43" i="37"/>
  <c r="F43" i="37"/>
  <c r="A46" i="37"/>
  <c r="O37" i="37"/>
  <c r="E46" i="37" l="1"/>
  <c r="N46" i="37"/>
  <c r="E44" i="37"/>
  <c r="N44" i="37"/>
  <c r="L46" i="37"/>
  <c r="M46" i="37"/>
  <c r="L44" i="37"/>
  <c r="M44" i="37"/>
  <c r="K33" i="37"/>
  <c r="B34" i="37"/>
  <c r="A47" i="37"/>
  <c r="H46" i="37"/>
  <c r="C46" i="37"/>
  <c r="G46" i="37"/>
  <c r="F46" i="37"/>
  <c r="J46" i="37"/>
  <c r="B46" i="37"/>
  <c r="K46" i="37" s="1"/>
  <c r="D46" i="37"/>
  <c r="I46" i="37"/>
  <c r="O46" i="37"/>
  <c r="J44" i="37"/>
  <c r="G44" i="37"/>
  <c r="C44" i="37"/>
  <c r="I44" i="37"/>
  <c r="D44" i="37"/>
  <c r="F44" i="37"/>
  <c r="H44" i="37"/>
  <c r="A45" i="37"/>
  <c r="B44" i="37"/>
  <c r="K44" i="37" s="1"/>
  <c r="O38" i="37"/>
  <c r="E45" i="37" l="1"/>
  <c r="N45" i="37"/>
  <c r="E47" i="37"/>
  <c r="N47" i="37"/>
  <c r="L47" i="37"/>
  <c r="M47" i="37"/>
  <c r="L45" i="37"/>
  <c r="M45" i="37"/>
  <c r="K34" i="37"/>
  <c r="B35" i="37"/>
  <c r="F47" i="37"/>
  <c r="G47" i="37"/>
  <c r="D47" i="37"/>
  <c r="J47" i="37"/>
  <c r="B47" i="37"/>
  <c r="K47" i="37" s="1"/>
  <c r="I47" i="37"/>
  <c r="H47" i="37"/>
  <c r="A48" i="37"/>
  <c r="C47" i="37"/>
  <c r="O47" i="37"/>
  <c r="F45" i="37"/>
  <c r="J45" i="37"/>
  <c r="B45" i="37"/>
  <c r="K45" i="37" s="1"/>
  <c r="I45" i="37"/>
  <c r="D45" i="37"/>
  <c r="H45" i="37"/>
  <c r="C45" i="37"/>
  <c r="G45" i="37"/>
  <c r="E48" i="37" l="1"/>
  <c r="N48" i="37"/>
  <c r="L48" i="37"/>
  <c r="M48" i="37"/>
  <c r="K35" i="37"/>
  <c r="B36" i="37"/>
  <c r="D48" i="37"/>
  <c r="F48" i="37"/>
  <c r="J48" i="37"/>
  <c r="A49" i="37"/>
  <c r="B48" i="37"/>
  <c r="K48" i="37" s="1"/>
  <c r="I48" i="37"/>
  <c r="H48" i="37"/>
  <c r="C48" i="37"/>
  <c r="G48" i="37"/>
  <c r="O48" i="37"/>
  <c r="E49" i="37" l="1"/>
  <c r="N49" i="37"/>
  <c r="L49" i="37"/>
  <c r="M49" i="37"/>
  <c r="K36" i="37"/>
  <c r="B37" i="37"/>
  <c r="F49" i="37"/>
  <c r="H49" i="37"/>
  <c r="I49" i="37"/>
  <c r="B49" i="37"/>
  <c r="K49" i="37" s="1"/>
  <c r="D49" i="37"/>
  <c r="G49" i="37"/>
  <c r="C49" i="37"/>
  <c r="A50" i="37"/>
  <c r="J49" i="37"/>
  <c r="O49" i="37"/>
  <c r="E50" i="37" l="1"/>
  <c r="N50" i="37"/>
  <c r="L50" i="37"/>
  <c r="M50" i="37"/>
  <c r="K37" i="37"/>
  <c r="B38" i="37"/>
  <c r="K38" i="37" s="1"/>
  <c r="C50" i="37"/>
  <c r="G50" i="37"/>
  <c r="F50" i="37"/>
  <c r="J50" i="37"/>
  <c r="D50" i="37"/>
  <c r="I50" i="37"/>
  <c r="A51" i="37"/>
  <c r="B50" i="37"/>
  <c r="K50" i="37" s="1"/>
  <c r="H50" i="37"/>
  <c r="A53" i="37"/>
  <c r="E53" i="37" l="1"/>
  <c r="N53" i="37"/>
  <c r="E51" i="37"/>
  <c r="N51" i="37"/>
  <c r="L53" i="37"/>
  <c r="M53" i="37"/>
  <c r="L51" i="37"/>
  <c r="M51" i="37"/>
  <c r="D51" i="37"/>
  <c r="A52" i="37"/>
  <c r="B51" i="37"/>
  <c r="K51" i="37" s="1"/>
  <c r="I51" i="37"/>
  <c r="C51" i="37"/>
  <c r="H51" i="37"/>
  <c r="F51" i="37"/>
  <c r="G51" i="37"/>
  <c r="J51" i="37"/>
  <c r="H53" i="37"/>
  <c r="G53" i="37"/>
  <c r="A54" i="37"/>
  <c r="J53" i="37"/>
  <c r="O53" i="37"/>
  <c r="I53" i="37"/>
  <c r="O43" i="37"/>
  <c r="E54" i="37" l="1"/>
  <c r="N54" i="37"/>
  <c r="E52" i="37"/>
  <c r="N52" i="37"/>
  <c r="L52" i="37"/>
  <c r="M52" i="37"/>
  <c r="L54" i="37"/>
  <c r="M54" i="37"/>
  <c r="B52" i="37"/>
  <c r="K52" i="37" s="1"/>
  <c r="J52" i="37"/>
  <c r="I52" i="37"/>
  <c r="C52" i="37"/>
  <c r="H52" i="37"/>
  <c r="D52" i="37"/>
  <c r="F52" i="37"/>
  <c r="G52" i="37"/>
  <c r="I54" i="37"/>
  <c r="O54" i="37"/>
  <c r="G54" i="37"/>
  <c r="H54" i="37"/>
  <c r="A55" i="37"/>
  <c r="J54" i="37"/>
  <c r="O44" i="37"/>
  <c r="E55" i="37" l="1"/>
  <c r="N55" i="37"/>
  <c r="L55" i="37"/>
  <c r="M55" i="37"/>
  <c r="I55" i="37"/>
  <c r="H55" i="37"/>
  <c r="O55" i="37"/>
  <c r="G55" i="37"/>
  <c r="A56" i="37"/>
  <c r="J55" i="37"/>
  <c r="O45" i="37"/>
  <c r="E56" i="37" l="1"/>
  <c r="N56" i="37"/>
  <c r="L56" i="37"/>
  <c r="M56" i="37"/>
  <c r="H56" i="37"/>
  <c r="G56" i="37"/>
  <c r="O56" i="37"/>
  <c r="J56" i="37"/>
  <c r="A57" i="37"/>
  <c r="I56" i="37"/>
  <c r="E57" i="37" l="1"/>
  <c r="N57" i="37"/>
  <c r="L57" i="37"/>
  <c r="M57" i="37"/>
  <c r="I57" i="37"/>
  <c r="G57" i="37"/>
  <c r="J57" i="37"/>
  <c r="A58" i="37"/>
  <c r="H57" i="37"/>
  <c r="E58" i="37" l="1"/>
  <c r="N58" i="37"/>
  <c r="L58" i="37"/>
  <c r="M58" i="37"/>
  <c r="I58" i="37"/>
  <c r="H58" i="37"/>
  <c r="A59" i="37"/>
  <c r="G58" i="37"/>
  <c r="J58" i="37"/>
  <c r="E59" i="37" l="1"/>
  <c r="N59" i="37"/>
  <c r="L59" i="37"/>
  <c r="M59" i="37"/>
  <c r="G59" i="37"/>
  <c r="J59" i="37"/>
  <c r="I59" i="37"/>
  <c r="H59" i="37"/>
  <c r="A67" i="37"/>
  <c r="E67" i="37" l="1"/>
  <c r="N67" i="37"/>
  <c r="L67" i="37"/>
  <c r="M67" i="37"/>
  <c r="G67" i="37"/>
  <c r="J67" i="37"/>
  <c r="I67" i="37"/>
  <c r="H67" i="37"/>
  <c r="O67" i="37"/>
  <c r="A68" i="37"/>
  <c r="O50" i="37"/>
  <c r="E68" i="37" l="1"/>
  <c r="N68" i="37"/>
  <c r="L68" i="37"/>
  <c r="M68" i="37"/>
  <c r="J68" i="37"/>
  <c r="A69" i="37"/>
  <c r="I68" i="37"/>
  <c r="H68" i="37"/>
  <c r="G68" i="37"/>
  <c r="O68" i="37"/>
  <c r="O51" i="37"/>
  <c r="E69" i="37" l="1"/>
  <c r="N69" i="37"/>
  <c r="L69" i="37"/>
  <c r="M69" i="37"/>
  <c r="J69" i="37"/>
  <c r="O69" i="37"/>
  <c r="H69" i="37"/>
  <c r="I69" i="37"/>
  <c r="A70" i="37"/>
  <c r="G69" i="37"/>
  <c r="O52" i="37"/>
  <c r="E70" i="37" l="1"/>
  <c r="N70" i="37"/>
  <c r="L70" i="37"/>
  <c r="M70" i="37"/>
  <c r="I70" i="37"/>
  <c r="O70" i="37"/>
  <c r="G70" i="37"/>
  <c r="H70" i="37"/>
  <c r="A71" i="37"/>
  <c r="J70" i="37"/>
  <c r="F53" i="37"/>
  <c r="B53" i="37"/>
  <c r="K53" i="37" s="1"/>
  <c r="C53" i="37"/>
  <c r="D53" i="37"/>
  <c r="E71" i="37" l="1"/>
  <c r="N71" i="37"/>
  <c r="L71" i="37"/>
  <c r="M71" i="37"/>
  <c r="G71" i="37"/>
  <c r="A72" i="37"/>
  <c r="H71" i="37"/>
  <c r="J71" i="37"/>
  <c r="I71" i="37"/>
  <c r="A74" i="37"/>
  <c r="B54" i="37"/>
  <c r="K54" i="37" s="1"/>
  <c r="C54" i="37"/>
  <c r="F54" i="37"/>
  <c r="D54" i="37"/>
  <c r="E74" i="37" l="1"/>
  <c r="N74" i="37"/>
  <c r="E72" i="37"/>
  <c r="N72" i="37"/>
  <c r="L74" i="37"/>
  <c r="M74" i="37"/>
  <c r="L72" i="37"/>
  <c r="M72" i="37"/>
  <c r="H74" i="37"/>
  <c r="G74" i="37"/>
  <c r="O74" i="37"/>
  <c r="I74" i="37"/>
  <c r="A75" i="37"/>
  <c r="J74" i="37"/>
  <c r="J72" i="37"/>
  <c r="A73" i="37"/>
  <c r="I72" i="37"/>
  <c r="H72" i="37"/>
  <c r="G72" i="37"/>
  <c r="B55" i="37"/>
  <c r="K55" i="37" s="1"/>
  <c r="F55" i="37"/>
  <c r="D55" i="37"/>
  <c r="C55" i="37"/>
  <c r="E75" i="37" l="1"/>
  <c r="N75" i="37"/>
  <c r="E73" i="37"/>
  <c r="N73" i="37"/>
  <c r="L73" i="37"/>
  <c r="M73" i="37"/>
  <c r="L75" i="37"/>
  <c r="M75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B56" i="37"/>
  <c r="K56" i="37" s="1"/>
  <c r="F56" i="37"/>
  <c r="E76" i="37" l="1"/>
  <c r="N76" i="37"/>
  <c r="L76" i="37"/>
  <c r="M76" i="37"/>
  <c r="J76" i="37"/>
  <c r="A77" i="37"/>
  <c r="I76" i="37"/>
  <c r="O76" i="37"/>
  <c r="H76" i="37"/>
  <c r="G76" i="37"/>
  <c r="B57" i="37"/>
  <c r="K57" i="37" s="1"/>
  <c r="F57" i="37"/>
  <c r="D57" i="37"/>
  <c r="C57" i="37"/>
  <c r="O57" i="37" s="1"/>
  <c r="E77" i="37" l="1"/>
  <c r="N77" i="37"/>
  <c r="L77" i="37"/>
  <c r="M77" i="37"/>
  <c r="I77" i="37"/>
  <c r="A78" i="37"/>
  <c r="H77" i="37"/>
  <c r="G77" i="37"/>
  <c r="J77" i="37"/>
  <c r="O77" i="37"/>
  <c r="D58" i="37"/>
  <c r="C58" i="37"/>
  <c r="O58" i="37" s="1"/>
  <c r="F58" i="37"/>
  <c r="B58" i="37"/>
  <c r="K58" i="37" s="1"/>
  <c r="E78" i="37" l="1"/>
  <c r="N78" i="37"/>
  <c r="L78" i="37"/>
  <c r="M78" i="37"/>
  <c r="J78" i="37"/>
  <c r="I78" i="37"/>
  <c r="H78" i="37"/>
  <c r="A79" i="37"/>
  <c r="G78" i="37"/>
  <c r="A81" i="37"/>
  <c r="F59" i="37"/>
  <c r="D59" i="37"/>
  <c r="B59" i="37"/>
  <c r="K59" i="37" s="1"/>
  <c r="C59" i="37"/>
  <c r="O59" i="37" s="1"/>
  <c r="E81" i="37" l="1"/>
  <c r="N81" i="37"/>
  <c r="E79" i="37"/>
  <c r="N79" i="37"/>
  <c r="L81" i="37"/>
  <c r="M81" i="37"/>
  <c r="L79" i="37"/>
  <c r="M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E80" i="37" l="1"/>
  <c r="N80" i="37"/>
  <c r="E82" i="37"/>
  <c r="N82" i="37"/>
  <c r="L80" i="37"/>
  <c r="M80" i="37"/>
  <c r="L82" i="37"/>
  <c r="M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E83" i="37" l="1"/>
  <c r="N83" i="37"/>
  <c r="L83" i="37"/>
  <c r="M83" i="37"/>
  <c r="G83" i="37"/>
  <c r="A84" i="37"/>
  <c r="J83" i="37"/>
  <c r="I83" i="37"/>
  <c r="H83" i="37"/>
  <c r="O83" i="37"/>
  <c r="C62" i="37"/>
  <c r="F62" i="37"/>
  <c r="B62" i="37"/>
  <c r="K62" i="37" s="1"/>
  <c r="D62" i="37"/>
  <c r="E84" i="37" l="1"/>
  <c r="N84" i="37"/>
  <c r="L84" i="37"/>
  <c r="M84" i="37"/>
  <c r="J84" i="37"/>
  <c r="A85" i="37"/>
  <c r="I84" i="37"/>
  <c r="H84" i="37"/>
  <c r="G84" i="37"/>
  <c r="O84" i="37"/>
  <c r="F63" i="37"/>
  <c r="C63" i="37"/>
  <c r="B63" i="37"/>
  <c r="K63" i="37" s="1"/>
  <c r="D63" i="37"/>
  <c r="E85" i="37" l="1"/>
  <c r="N85" i="37"/>
  <c r="L85" i="37"/>
  <c r="M85" i="37"/>
  <c r="G85" i="37"/>
  <c r="J85" i="37"/>
  <c r="I85" i="37"/>
  <c r="A86" i="37"/>
  <c r="H85" i="37"/>
  <c r="C64" i="37"/>
  <c r="O64" i="37" s="1"/>
  <c r="D64" i="37"/>
  <c r="B64" i="37"/>
  <c r="K64" i="37" s="1"/>
  <c r="F64" i="37"/>
  <c r="E86" i="37" l="1"/>
  <c r="N86" i="37"/>
  <c r="L86" i="37"/>
  <c r="M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L87" i="37"/>
  <c r="M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L95" i="37"/>
  <c r="M95" i="37"/>
  <c r="G95" i="37"/>
  <c r="A96" i="37"/>
  <c r="J95" i="37"/>
  <c r="I95" i="37"/>
  <c r="H95" i="37"/>
  <c r="O95" i="37"/>
  <c r="C67" i="37"/>
  <c r="B67" i="37"/>
  <c r="K67" i="37" s="1"/>
  <c r="D67" i="37"/>
  <c r="F67" i="37"/>
  <c r="E96" i="37" l="1"/>
  <c r="N96" i="37"/>
  <c r="L96" i="37"/>
  <c r="M96" i="37"/>
  <c r="J96" i="37"/>
  <c r="A97" i="37"/>
  <c r="I96" i="37"/>
  <c r="H96" i="37"/>
  <c r="G96" i="37"/>
  <c r="O96" i="37"/>
  <c r="F68" i="37"/>
  <c r="B68" i="37"/>
  <c r="K68" i="37" s="1"/>
  <c r="D68" i="37"/>
  <c r="C68" i="37"/>
  <c r="E97" i="37" l="1"/>
  <c r="N97" i="37"/>
  <c r="L97" i="37"/>
  <c r="M97" i="37"/>
  <c r="J97" i="37"/>
  <c r="O97" i="37"/>
  <c r="I97" i="37"/>
  <c r="A98" i="37"/>
  <c r="H97" i="37"/>
  <c r="G97" i="37"/>
  <c r="D69" i="37"/>
  <c r="C69" i="37"/>
  <c r="F69" i="37"/>
  <c r="B69" i="37"/>
  <c r="K69" i="37" s="1"/>
  <c r="E98" i="37" l="1"/>
  <c r="N98" i="37"/>
  <c r="L98" i="37"/>
  <c r="M98" i="37"/>
  <c r="I98" i="37"/>
  <c r="O98" i="37"/>
  <c r="H98" i="37"/>
  <c r="A99" i="37"/>
  <c r="G98" i="37"/>
  <c r="J98" i="37"/>
  <c r="B70" i="37"/>
  <c r="K70" i="37" s="1"/>
  <c r="F70" i="37"/>
  <c r="D70" i="37"/>
  <c r="C70" i="37"/>
  <c r="E99" i="37" l="1"/>
  <c r="N99" i="37"/>
  <c r="L99" i="37"/>
  <c r="M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E102" i="37" l="1"/>
  <c r="N102" i="37"/>
  <c r="E100" i="37"/>
  <c r="N100" i="37"/>
  <c r="L102" i="37"/>
  <c r="M102" i="37"/>
  <c r="L100" i="37"/>
  <c r="M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E101" i="37" l="1"/>
  <c r="N101" i="37"/>
  <c r="E103" i="37"/>
  <c r="N103" i="37"/>
  <c r="L101" i="37"/>
  <c r="M101" i="37"/>
  <c r="L103" i="37"/>
  <c r="M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E104" i="37" l="1"/>
  <c r="N104" i="37"/>
  <c r="L104" i="37"/>
  <c r="M104" i="37"/>
  <c r="J104" i="37"/>
  <c r="A105" i="37"/>
  <c r="I104" i="37"/>
  <c r="G104" i="37"/>
  <c r="O104" i="37"/>
  <c r="H104" i="37"/>
  <c r="C74" i="37"/>
  <c r="F74" i="37"/>
  <c r="D74" i="37"/>
  <c r="B74" i="37"/>
  <c r="K74" i="37" s="1"/>
  <c r="E105" i="37" l="1"/>
  <c r="N105" i="37"/>
  <c r="L105" i="37"/>
  <c r="M105" i="37"/>
  <c r="I105" i="37"/>
  <c r="A106" i="37"/>
  <c r="H105" i="37"/>
  <c r="G105" i="37"/>
  <c r="J105" i="37"/>
  <c r="O105" i="37"/>
  <c r="B75" i="37"/>
  <c r="K75" i="37" s="1"/>
  <c r="C75" i="37"/>
  <c r="F75" i="37"/>
  <c r="D75" i="37"/>
  <c r="E106" i="37" l="1"/>
  <c r="N106" i="37"/>
  <c r="L106" i="37"/>
  <c r="M106" i="37"/>
  <c r="J106" i="37"/>
  <c r="I106" i="37"/>
  <c r="H106" i="37"/>
  <c r="A107" i="37"/>
  <c r="G106" i="37"/>
  <c r="A109" i="37"/>
  <c r="F76" i="37"/>
  <c r="C76" i="37"/>
  <c r="B76" i="37"/>
  <c r="K76" i="37" s="1"/>
  <c r="D76" i="37"/>
  <c r="E109" i="37" l="1"/>
  <c r="N109" i="37"/>
  <c r="E107" i="37"/>
  <c r="N107" i="37"/>
  <c r="L109" i="37"/>
  <c r="M109" i="37"/>
  <c r="L107" i="37"/>
  <c r="M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E108" i="37" l="1"/>
  <c r="N108" i="37"/>
  <c r="E110" i="37"/>
  <c r="N110" i="37"/>
  <c r="L108" i="37"/>
  <c r="M108" i="37"/>
  <c r="L110" i="37"/>
  <c r="M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E111" i="37" l="1"/>
  <c r="N111" i="37"/>
  <c r="L111" i="37"/>
  <c r="M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E112" i="37" l="1"/>
  <c r="N112" i="37"/>
  <c r="L112" i="37"/>
  <c r="M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E113" i="37" l="1"/>
  <c r="N113" i="37"/>
  <c r="L113" i="37"/>
  <c r="M113" i="37"/>
  <c r="J113" i="37"/>
  <c r="H113" i="37"/>
  <c r="I113" i="37"/>
  <c r="A114" i="37"/>
  <c r="G113" i="37"/>
  <c r="C81" i="37"/>
  <c r="F81" i="37"/>
  <c r="D81" i="37"/>
  <c r="B81" i="37"/>
  <c r="K81" i="37" s="1"/>
  <c r="E114" i="37" l="1"/>
  <c r="N114" i="37"/>
  <c r="L114" i="37"/>
  <c r="M114" i="37"/>
  <c r="J114" i="37"/>
  <c r="I114" i="37"/>
  <c r="H114" i="37"/>
  <c r="A115" i="37"/>
  <c r="G114" i="37"/>
  <c r="C82" i="37"/>
  <c r="B82" i="37"/>
  <c r="K82" i="37" s="1"/>
  <c r="F82" i="37"/>
  <c r="D82" i="37"/>
  <c r="E115" i="37" l="1"/>
  <c r="N115" i="37"/>
  <c r="L115" i="37"/>
  <c r="M115" i="37"/>
  <c r="I115" i="37"/>
  <c r="H115" i="37"/>
  <c r="J115" i="37"/>
  <c r="G115" i="37"/>
  <c r="A123" i="37"/>
  <c r="D83" i="37"/>
  <c r="C83" i="37"/>
  <c r="B83" i="37"/>
  <c r="K83" i="37" s="1"/>
  <c r="F83" i="37"/>
  <c r="E123" i="37" l="1"/>
  <c r="N123" i="37"/>
  <c r="L123" i="37"/>
  <c r="M123" i="37"/>
  <c r="G123" i="37"/>
  <c r="O123" i="37"/>
  <c r="J123" i="37"/>
  <c r="H123" i="37"/>
  <c r="A124" i="37"/>
  <c r="I123" i="37"/>
  <c r="F84" i="37"/>
  <c r="B84" i="37"/>
  <c r="K84" i="37" s="1"/>
  <c r="C84" i="37"/>
  <c r="D84" i="37"/>
  <c r="E124" i="37" l="1"/>
  <c r="N124" i="37"/>
  <c r="L124" i="37"/>
  <c r="M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E125" i="37" l="1"/>
  <c r="N125" i="37"/>
  <c r="L125" i="37"/>
  <c r="M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E126" i="37" l="1"/>
  <c r="N126" i="37"/>
  <c r="L126" i="37"/>
  <c r="M126" i="37"/>
  <c r="I126" i="37"/>
  <c r="A127" i="37"/>
  <c r="H126" i="37"/>
  <c r="O126" i="37"/>
  <c r="G126" i="37"/>
  <c r="J126" i="37"/>
  <c r="A130" i="37"/>
  <c r="F87" i="37"/>
  <c r="D87" i="37"/>
  <c r="C87" i="37"/>
  <c r="O87" i="37" s="1"/>
  <c r="B87" i="37"/>
  <c r="K87" i="37" s="1"/>
  <c r="E127" i="37" l="1"/>
  <c r="N127" i="37"/>
  <c r="E130" i="37"/>
  <c r="N130" i="37"/>
  <c r="L127" i="37"/>
  <c r="M127" i="37"/>
  <c r="L130" i="37"/>
  <c r="M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L131" i="37"/>
  <c r="M131" i="37"/>
  <c r="L128" i="37"/>
  <c r="M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L132" i="37"/>
  <c r="M132" i="37"/>
  <c r="L129" i="37"/>
  <c r="M129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L133" i="37"/>
  <c r="M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L134" i="37"/>
  <c r="M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L135" i="37"/>
  <c r="M135" i="37"/>
  <c r="L137" i="37"/>
  <c r="M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L136" i="37"/>
  <c r="M136" i="37"/>
  <c r="L138" i="37"/>
  <c r="M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L139" i="37"/>
  <c r="M139" i="37"/>
  <c r="G139" i="37"/>
  <c r="A140" i="37"/>
  <c r="J139" i="37"/>
  <c r="I139" i="37"/>
  <c r="H139" i="37"/>
  <c r="O139" i="37"/>
  <c r="C95" i="37"/>
  <c r="F95" i="37"/>
  <c r="D95" i="37"/>
  <c r="B95" i="37"/>
  <c r="K95" i="37" s="1"/>
  <c r="E140" i="37" l="1"/>
  <c r="N140" i="37"/>
  <c r="L140" i="37"/>
  <c r="M140" i="37"/>
  <c r="J140" i="37"/>
  <c r="O140" i="37"/>
  <c r="I140" i="37"/>
  <c r="H140" i="37"/>
  <c r="G140" i="37"/>
  <c r="A141" i="37"/>
  <c r="F96" i="37"/>
  <c r="B96" i="37"/>
  <c r="K96" i="37" s="1"/>
  <c r="D96" i="37"/>
  <c r="C96" i="37"/>
  <c r="E141" i="37" l="1"/>
  <c r="N141" i="37"/>
  <c r="L141" i="37"/>
  <c r="M141" i="37"/>
  <c r="J141" i="37"/>
  <c r="I141" i="37"/>
  <c r="A142" i="37"/>
  <c r="H141" i="37"/>
  <c r="G141" i="37"/>
  <c r="B97" i="37"/>
  <c r="K97" i="37" s="1"/>
  <c r="C97" i="37"/>
  <c r="D97" i="37"/>
  <c r="F97" i="37"/>
  <c r="E142" i="37" l="1"/>
  <c r="N142" i="37"/>
  <c r="L142" i="37"/>
  <c r="M142" i="37"/>
  <c r="J142" i="37"/>
  <c r="I142" i="37"/>
  <c r="H142" i="37"/>
  <c r="A143" i="37"/>
  <c r="G142" i="37"/>
  <c r="D98" i="37"/>
  <c r="B98" i="37"/>
  <c r="K98" i="37" s="1"/>
  <c r="F98" i="37"/>
  <c r="C98" i="37"/>
  <c r="E143" i="37" l="1"/>
  <c r="N143" i="37"/>
  <c r="L143" i="37"/>
  <c r="M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E151" i="37" l="1"/>
  <c r="N151" i="37"/>
  <c r="L151" i="37"/>
  <c r="M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E152" i="37" l="1"/>
  <c r="N152" i="37"/>
  <c r="L152" i="37"/>
  <c r="M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E153" i="37" l="1"/>
  <c r="N153" i="37"/>
  <c r="L153" i="37"/>
  <c r="M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E154" i="37" l="1"/>
  <c r="N154" i="37"/>
  <c r="L154" i="37"/>
  <c r="M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E155" i="37" l="1"/>
  <c r="N155" i="37"/>
  <c r="L155" i="37"/>
  <c r="M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E156" i="37" l="1"/>
  <c r="N156" i="37"/>
  <c r="E158" i="37"/>
  <c r="N158" i="37"/>
  <c r="L158" i="37"/>
  <c r="M158" i="37"/>
  <c r="L156" i="37"/>
  <c r="M156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E159" i="37" l="1"/>
  <c r="N159" i="37"/>
  <c r="E157" i="37"/>
  <c r="N157" i="37"/>
  <c r="L157" i="37"/>
  <c r="M157" i="37"/>
  <c r="L159" i="37"/>
  <c r="M159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E160" i="37" l="1"/>
  <c r="N160" i="37"/>
  <c r="L160" i="37"/>
  <c r="M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E161" i="37" l="1"/>
  <c r="N161" i="37"/>
  <c r="L161" i="37"/>
  <c r="M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E162" i="37" l="1"/>
  <c r="N162" i="37"/>
  <c r="E165" i="37"/>
  <c r="N165" i="37"/>
  <c r="L162" i="37"/>
  <c r="M162" i="37"/>
  <c r="L165" i="37"/>
  <c r="M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E166" i="37" l="1"/>
  <c r="N166" i="37"/>
  <c r="E163" i="37"/>
  <c r="N163" i="37"/>
  <c r="L166" i="37"/>
  <c r="M166" i="37"/>
  <c r="L163" i="37"/>
  <c r="M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E167" i="37" l="1"/>
  <c r="N167" i="37"/>
  <c r="E164" i="37"/>
  <c r="N164" i="37"/>
  <c r="L167" i="37"/>
  <c r="M167" i="37"/>
  <c r="L164" i="37"/>
  <c r="M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E168" i="37" l="1"/>
  <c r="N168" i="37"/>
  <c r="L168" i="37"/>
  <c r="M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E169" i="37" l="1"/>
  <c r="N169" i="37"/>
  <c r="L169" i="37"/>
  <c r="M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E170" i="37" l="1"/>
  <c r="N170" i="37"/>
  <c r="L170" i="37"/>
  <c r="M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E171" i="37" l="1"/>
  <c r="N171" i="37"/>
  <c r="L171" i="37"/>
  <c r="M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E179" i="37" l="1"/>
  <c r="N179" i="37"/>
  <c r="L179" i="37"/>
  <c r="M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L180" i="37"/>
  <c r="M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L181" i="37"/>
  <c r="M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L182" i="37"/>
  <c r="M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L183" i="37"/>
  <c r="M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L184" i="37"/>
  <c r="M184" i="37"/>
  <c r="L186" i="37"/>
  <c r="M186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L185" i="37"/>
  <c r="M185" i="37"/>
  <c r="L187" i="37"/>
  <c r="M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L188" i="37"/>
  <c r="M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E189" i="37" l="1"/>
  <c r="N189" i="37"/>
  <c r="L189" i="37"/>
  <c r="M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E190" i="37" l="1"/>
  <c r="N190" i="37"/>
  <c r="E193" i="37"/>
  <c r="N193" i="37"/>
  <c r="L190" i="37"/>
  <c r="M190" i="37"/>
  <c r="L193" i="37"/>
  <c r="M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E194" i="37" l="1"/>
  <c r="N194" i="37"/>
  <c r="E191" i="37"/>
  <c r="N191" i="37"/>
  <c r="L194" i="37"/>
  <c r="M194" i="37"/>
  <c r="L191" i="37"/>
  <c r="M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E192" i="37" l="1"/>
  <c r="N192" i="37"/>
  <c r="E195" i="37"/>
  <c r="N195" i="37"/>
  <c r="L192" i="37"/>
  <c r="M192" i="37"/>
  <c r="L195" i="37"/>
  <c r="M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E196" i="37" l="1"/>
  <c r="N196" i="37"/>
  <c r="L196" i="37"/>
  <c r="M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E197" i="37" l="1"/>
  <c r="N197" i="37"/>
  <c r="L197" i="37"/>
  <c r="M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E198" i="37" l="1"/>
  <c r="N198" i="37"/>
  <c r="L198" i="37"/>
  <c r="M198" i="37"/>
  <c r="I198" i="37"/>
  <c r="H198" i="37"/>
  <c r="A199" i="37"/>
  <c r="G198" i="37"/>
  <c r="J198" i="37"/>
  <c r="B130" i="37"/>
  <c r="K130" i="37" s="1"/>
  <c r="D130" i="37"/>
  <c r="C130" i="37"/>
  <c r="F130" i="37"/>
  <c r="E199" i="37" l="1"/>
  <c r="N199" i="37"/>
  <c r="L199" i="37"/>
  <c r="M199" i="37"/>
  <c r="I199" i="37"/>
  <c r="H199" i="37"/>
  <c r="G199" i="37"/>
  <c r="J199" i="37"/>
  <c r="A207" i="37"/>
  <c r="D131" i="37"/>
  <c r="B131" i="37"/>
  <c r="K131" i="37" s="1"/>
  <c r="C131" i="37"/>
  <c r="F131" i="37"/>
  <c r="E207" i="37" l="1"/>
  <c r="N207" i="37"/>
  <c r="L207" i="37"/>
  <c r="M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E208" i="37" l="1"/>
  <c r="N208" i="37"/>
  <c r="L208" i="37"/>
  <c r="M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E209" i="37" l="1"/>
  <c r="N209" i="37"/>
  <c r="L209" i="37"/>
  <c r="M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E210" i="37" l="1"/>
  <c r="N210" i="37"/>
  <c r="L210" i="37"/>
  <c r="M210" i="37"/>
  <c r="I210" i="37"/>
  <c r="O210" i="37"/>
  <c r="H210" i="37"/>
  <c r="A211" i="37"/>
  <c r="G210" i="37"/>
  <c r="J210" i="37"/>
  <c r="A214" i="37"/>
  <c r="B135" i="37"/>
  <c r="K135" i="37" s="1"/>
  <c r="C135" i="37"/>
  <c r="O135" i="37" s="1"/>
  <c r="D135" i="37"/>
  <c r="F135" i="37"/>
  <c r="E214" i="37" l="1"/>
  <c r="N214" i="37"/>
  <c r="E211" i="37"/>
  <c r="N211" i="37"/>
  <c r="L214" i="37"/>
  <c r="M214" i="37"/>
  <c r="L211" i="37"/>
  <c r="M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E215" i="37" l="1"/>
  <c r="N215" i="37"/>
  <c r="E212" i="37"/>
  <c r="N212" i="37"/>
  <c r="L212" i="37"/>
  <c r="M212" i="37"/>
  <c r="L215" i="37"/>
  <c r="M215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E216" i="37" l="1"/>
  <c r="N216" i="37"/>
  <c r="E213" i="37"/>
  <c r="N213" i="37"/>
  <c r="L216" i="37"/>
  <c r="M216" i="37"/>
  <c r="L213" i="37"/>
  <c r="M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E217" i="37" l="1"/>
  <c r="N217" i="37"/>
  <c r="L217" i="37"/>
  <c r="M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E218" i="37" l="1"/>
  <c r="N218" i="37"/>
  <c r="L218" i="37"/>
  <c r="M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E221" i="37" l="1"/>
  <c r="N221" i="37"/>
  <c r="E219" i="37"/>
  <c r="N219" i="37"/>
  <c r="L221" i="37"/>
  <c r="M221" i="37"/>
  <c r="L219" i="37"/>
  <c r="M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E222" i="37" l="1"/>
  <c r="N222" i="37"/>
  <c r="E220" i="37"/>
  <c r="N220" i="37"/>
  <c r="L222" i="37"/>
  <c r="M222" i="37"/>
  <c r="L220" i="37"/>
  <c r="M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E223" i="37" l="1"/>
  <c r="N223" i="37"/>
  <c r="L223" i="37"/>
  <c r="M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E224" i="37" l="1"/>
  <c r="N224" i="37"/>
  <c r="L224" i="37"/>
  <c r="M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L225" i="37"/>
  <c r="M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L226" i="37"/>
  <c r="M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L227" i="37"/>
  <c r="M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L235" i="37"/>
  <c r="M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L236" i="37"/>
  <c r="M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L237" i="37"/>
  <c r="M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L238" i="37"/>
  <c r="M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E239" i="37" l="1"/>
  <c r="N239" i="37"/>
  <c r="L239" i="37"/>
  <c r="M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E240" i="37" l="1"/>
  <c r="N240" i="37"/>
  <c r="E242" i="37"/>
  <c r="N242" i="37"/>
  <c r="L242" i="37"/>
  <c r="M242" i="37"/>
  <c r="L240" i="37"/>
  <c r="M240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E243" i="37" l="1"/>
  <c r="N243" i="37"/>
  <c r="E241" i="37"/>
  <c r="N241" i="37"/>
  <c r="L241" i="37"/>
  <c r="M241" i="37"/>
  <c r="L243" i="37"/>
  <c r="M243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E244" i="37" l="1"/>
  <c r="N244" i="37"/>
  <c r="L244" i="37"/>
  <c r="M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E245" i="37" l="1"/>
  <c r="N245" i="37"/>
  <c r="L245" i="37"/>
  <c r="M245" i="37"/>
  <c r="J245" i="37"/>
  <c r="O245" i="37"/>
  <c r="H245" i="37"/>
  <c r="I245" i="37"/>
  <c r="G245" i="37"/>
  <c r="A246" i="37"/>
  <c r="A249" i="37"/>
  <c r="B156" i="37"/>
  <c r="K156" i="37" s="1"/>
  <c r="F156" i="37"/>
  <c r="C156" i="37"/>
  <c r="O156" i="37" s="1"/>
  <c r="D156" i="37"/>
  <c r="E246" i="37" l="1"/>
  <c r="N246" i="37"/>
  <c r="E249" i="37"/>
  <c r="N249" i="37"/>
  <c r="L246" i="37"/>
  <c r="M246" i="37"/>
  <c r="L249" i="37"/>
  <c r="M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E247" i="37" l="1"/>
  <c r="N247" i="37"/>
  <c r="E250" i="37"/>
  <c r="N250" i="37"/>
  <c r="L250" i="37"/>
  <c r="M250" i="37"/>
  <c r="L247" i="37"/>
  <c r="M247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E248" i="37" l="1"/>
  <c r="N248" i="37"/>
  <c r="E251" i="37"/>
  <c r="N251" i="37"/>
  <c r="L251" i="37"/>
  <c r="M251" i="37"/>
  <c r="L248" i="37"/>
  <c r="M248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E252" i="37" l="1"/>
  <c r="N252" i="37"/>
  <c r="L252" i="37"/>
  <c r="M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E253" i="37" l="1"/>
  <c r="N253" i="37"/>
  <c r="L253" i="37"/>
  <c r="M253" i="37"/>
  <c r="G253" i="37"/>
  <c r="J253" i="37"/>
  <c r="H253" i="37"/>
  <c r="A254" i="37"/>
  <c r="I253" i="37"/>
  <c r="B161" i="37"/>
  <c r="K161" i="37" s="1"/>
  <c r="D161" i="37"/>
  <c r="F161" i="37"/>
  <c r="C161" i="37"/>
  <c r="E254" i="37" l="1"/>
  <c r="N254" i="37"/>
  <c r="L254" i="37"/>
  <c r="M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E255" i="37" l="1"/>
  <c r="N255" i="37"/>
  <c r="L255" i="37"/>
  <c r="M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E263" i="37" l="1"/>
  <c r="N263" i="37"/>
  <c r="L263" i="37"/>
  <c r="M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E264" i="37" l="1"/>
  <c r="N264" i="37"/>
  <c r="L264" i="37"/>
  <c r="M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E265" i="37" l="1"/>
  <c r="N265" i="37"/>
  <c r="L265" i="37"/>
  <c r="M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E266" i="37" l="1"/>
  <c r="N266" i="37"/>
  <c r="L266" i="37"/>
  <c r="M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E267" i="37" l="1"/>
  <c r="N267" i="37"/>
  <c r="L267" i="37"/>
  <c r="M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E270" i="37" l="1"/>
  <c r="N270" i="37"/>
  <c r="E268" i="37"/>
  <c r="N268" i="37"/>
  <c r="L270" i="37"/>
  <c r="M270" i="37"/>
  <c r="L268" i="37"/>
  <c r="M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E269" i="37" l="1"/>
  <c r="N269" i="37"/>
  <c r="E271" i="37"/>
  <c r="N271" i="37"/>
  <c r="L269" i="37"/>
  <c r="M269" i="37"/>
  <c r="L271" i="37"/>
  <c r="M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E272" i="37" l="1"/>
  <c r="N272" i="37"/>
  <c r="L272" i="37"/>
  <c r="M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E273" i="37" l="1"/>
  <c r="N273" i="37"/>
  <c r="L273" i="37"/>
  <c r="M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L274" i="37"/>
  <c r="M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L277" i="37"/>
  <c r="M277" i="37"/>
  <c r="L275" i="37"/>
  <c r="M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L276" i="37"/>
  <c r="M276" i="37"/>
  <c r="L278" i="37"/>
  <c r="M278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L279" i="37"/>
  <c r="M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L280" i="37"/>
  <c r="M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L281" i="37"/>
  <c r="M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L282" i="37"/>
  <c r="M282" i="37"/>
  <c r="G282" i="37"/>
  <c r="J282" i="37"/>
  <c r="I282" i="37"/>
  <c r="A283" i="37"/>
  <c r="H282" i="37"/>
  <c r="C179" i="37"/>
  <c r="D179" i="37"/>
  <c r="B179" i="37"/>
  <c r="K179" i="37" s="1"/>
  <c r="F179" i="37"/>
  <c r="E283" i="37" l="1"/>
  <c r="N283" i="37"/>
  <c r="L283" i="37"/>
  <c r="M283" i="37"/>
  <c r="G283" i="37"/>
  <c r="J283" i="37"/>
  <c r="I283" i="37"/>
  <c r="H283" i="37"/>
  <c r="A291" i="37"/>
  <c r="D180" i="37"/>
  <c r="F180" i="37"/>
  <c r="C180" i="37"/>
  <c r="B180" i="37"/>
  <c r="K180" i="37" s="1"/>
  <c r="E291" i="37" l="1"/>
  <c r="N291" i="37"/>
  <c r="L291" i="37"/>
  <c r="M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E292" i="37" l="1"/>
  <c r="N292" i="37"/>
  <c r="L292" i="37"/>
  <c r="M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E293" i="37" l="1"/>
  <c r="N293" i="37"/>
  <c r="L293" i="37"/>
  <c r="M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E294" i="37" l="1"/>
  <c r="N294" i="37"/>
  <c r="L294" i="37"/>
  <c r="M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E295" i="37" l="1"/>
  <c r="N295" i="37"/>
  <c r="L295" i="37"/>
  <c r="M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E298" i="37" l="1"/>
  <c r="N298" i="37"/>
  <c r="E296" i="37"/>
  <c r="N296" i="37"/>
  <c r="L298" i="37"/>
  <c r="M298" i="37"/>
  <c r="L296" i="37"/>
  <c r="M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E297" i="37" l="1"/>
  <c r="N297" i="37"/>
  <c r="E299" i="37"/>
  <c r="N299" i="37"/>
  <c r="L297" i="37"/>
  <c r="M297" i="37"/>
  <c r="L299" i="37"/>
  <c r="M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E300" i="37" l="1"/>
  <c r="N300" i="37"/>
  <c r="L300" i="37"/>
  <c r="M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E301" i="37" l="1"/>
  <c r="N301" i="37"/>
  <c r="L301" i="37"/>
  <c r="M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E302" i="37" l="1"/>
  <c r="N302" i="37"/>
  <c r="L302" i="37"/>
  <c r="M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E305" i="37" l="1"/>
  <c r="N305" i="37"/>
  <c r="E303" i="37"/>
  <c r="N303" i="37"/>
  <c r="L305" i="37"/>
  <c r="M305" i="37"/>
  <c r="L303" i="37"/>
  <c r="M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E306" i="37" l="1"/>
  <c r="N306" i="37"/>
  <c r="E304" i="37"/>
  <c r="N304" i="37"/>
  <c r="L304" i="37"/>
  <c r="M304" i="37"/>
  <c r="L306" i="37"/>
  <c r="M306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E307" i="37" l="1"/>
  <c r="N307" i="37"/>
  <c r="L307" i="37"/>
  <c r="M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E308" i="37" l="1"/>
  <c r="N308" i="37"/>
  <c r="L308" i="37"/>
  <c r="M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E309" i="37" l="1"/>
  <c r="N309" i="37"/>
  <c r="L309" i="37"/>
  <c r="M309" i="37"/>
  <c r="G309" i="37"/>
  <c r="J309" i="37"/>
  <c r="A310" i="37"/>
  <c r="I309" i="37"/>
  <c r="H309" i="37"/>
  <c r="C195" i="37"/>
  <c r="D195" i="37"/>
  <c r="B195" i="37"/>
  <c r="K195" i="37" s="1"/>
  <c r="F195" i="37"/>
  <c r="E310" i="37" l="1"/>
  <c r="N310" i="37"/>
  <c r="L310" i="37"/>
  <c r="M310" i="37"/>
  <c r="G310" i="37"/>
  <c r="J310" i="37"/>
  <c r="I310" i="37"/>
  <c r="A311" i="37"/>
  <c r="H310" i="37"/>
  <c r="F196" i="37"/>
  <c r="D196" i="37"/>
  <c r="C196" i="37"/>
  <c r="B196" i="37"/>
  <c r="K196" i="37" s="1"/>
  <c r="E311" i="37" l="1"/>
  <c r="N311" i="37"/>
  <c r="L311" i="37"/>
  <c r="M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E319" i="37" l="1"/>
  <c r="N319" i="37"/>
  <c r="L319" i="37"/>
  <c r="M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E320" i="37" l="1"/>
  <c r="N320" i="37"/>
  <c r="L320" i="37"/>
  <c r="M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E321" i="37" l="1"/>
  <c r="N321" i="37"/>
  <c r="L321" i="37"/>
  <c r="M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L322" i="37"/>
  <c r="M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L323" i="37"/>
  <c r="M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L324" i="37"/>
  <c r="M324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5" i="37"/>
  <c r="M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E333" i="37" l="1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E334" i="37" l="1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E335" i="37" l="1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E336" i="37" l="1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E337" i="37" l="1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E338" i="37" l="1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E339" i="37" l="1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E347" i="37" l="1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E348" i="37" l="1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E349" i="37" l="1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E350" i="37" l="1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E351" i="37" l="1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E354" i="37" l="1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E355" i="37" l="1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E356" i="37" l="1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E357" i="37" l="1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E358" i="37" l="1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E361" i="37" l="1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E362" i="37" l="1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E363" i="37" l="1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E364" i="37" l="1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E379" i="37" l="1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E382" i="37" l="1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E381" i="37" l="1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E384" i="37" l="1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E385" i="37" l="1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E386" i="37" l="1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E389" i="37" l="1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E390" i="37" l="1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E391" i="37" l="1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E392" i="37" l="1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E393" i="37" l="1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E394" i="37" l="1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E395" i="37" l="1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E403" i="37" l="1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E404" i="37" l="1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E405" i="37" l="1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E406" i="37" l="1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E407" i="37" l="1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E410" i="37" l="1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E411" i="37" l="1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E412" i="37" l="1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E422" i="37" l="1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E423" i="37" l="1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E431" i="37" l="1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E432" i="37" l="1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E433" i="37" l="1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E434" i="37" l="1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E435" i="37" l="1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E436" i="37" l="1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E437" i="37" l="1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E440" i="37" l="1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E441" i="37" l="1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E442" i="37" l="1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E445" i="37" l="1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E446" i="37" l="1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E447" i="37" l="1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E448" i="37" l="1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E449" i="37" l="1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E450" i="37" l="1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E451" i="37" l="1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E459" i="37" l="1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E460" i="37" l="1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E470" i="37" l="1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E473" i="37" l="1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E474" i="37" l="1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E475" i="37" l="1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E476" i="37" l="1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E477" i="37" l="1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E478" i="37" l="1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E479" i="37" l="1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E487" i="37" l="1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E488" i="37" l="1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E489" i="37" l="1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E490" i="37" l="1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E491" i="37" l="1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E494" i="37" l="1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E495" i="37" l="1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E496" i="37" l="1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E497" i="37" l="1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E498" i="37" l="1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E499" i="37" l="1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E502" i="37" l="1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E503" i="37" l="1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E518" i="37" l="1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E519" i="37" l="1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E522" i="37" l="1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E521" i="37" l="1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E524" i="37" l="1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E525" i="37" l="1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E526" i="37" l="1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sharedStrings.xml><?xml version="1.0" encoding="utf-8"?>
<sst xmlns="http://schemas.openxmlformats.org/spreadsheetml/2006/main" count="1252" uniqueCount="992">
  <si>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</si>
  <si>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</si>
  <si>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</si>
  <si>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</si>
  <si>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</si>
  <si>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</si>
  <si>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</si>
  <si>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</si>
  <si>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</si>
  <si>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</si>
  <si>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</si>
  <si>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</si>
  <si>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</si>
  <si>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</si>
  <si>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</si>
  <si>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</si>
  <si>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</si>
  <si>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</si>
  <si>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</si>
  <si>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</si>
  <si>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</si>
  <si>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</si>
  <si>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</si>
  <si>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</si>
  <si>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</si>
  <si>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</si>
  <si>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</si>
  <si>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</si>
  <si>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</si>
  <si>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</si>
  <si>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</si>
  <si>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</si>
  <si>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</si>
  <si>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</si>
  <si>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</si>
  <si>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</si>
  <si>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</si>
  <si>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</si>
  <si>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</si>
  <si>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</si>
  <si>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</si>
  <si>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</si>
  <si>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</si>
  <si>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</si>
  <si>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</si>
  <si>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</si>
  <si>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</si>
  <si>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</si>
  <si>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</si>
  <si>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</si>
  <si>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</si>
  <si>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</si>
  <si>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</si>
  <si>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</si>
  <si>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</si>
  <si>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</si>
  <si>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</si>
  <si>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</si>
  <si>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</si>
  <si>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</si>
  <si>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</si>
  <si>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</si>
  <si>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</si>
  <si>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</si>
  <si>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</si>
  <si>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</si>
  <si>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</si>
  <si>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</si>
  <si>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</si>
  <si>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</si>
  <si>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</si>
  <si>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</si>
  <si>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</si>
  <si>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</si>
  <si>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</si>
  <si>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</si>
  <si>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</si>
  <si>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</si>
  <si>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</si>
  <si>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</si>
  <si>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</si>
  <si>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</si>
  <si>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</si>
  <si>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</si>
  <si>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</si>
  <si>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</si>
  <si>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</si>
  <si>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</si>
  <si>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</si>
  <si>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</si>
  <si>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</si>
  <si>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</si>
  <si>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</si>
  <si>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</si>
  <si>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</si>
  <si>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</si>
  <si>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</si>
  <si>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</si>
  <si>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</si>
  <si>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</si>
  <si>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</si>
  <si>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</si>
  <si>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</si>
  <si>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</si>
  <si>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</si>
  <si>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</si>
  <si>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</si>
  <si>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</si>
  <si>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</si>
  <si>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</si>
  <si>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</si>
  <si>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</si>
  <si>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</si>
  <si>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</si>
  <si>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</si>
  <si>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</si>
  <si>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</si>
  <si>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</si>
  <si>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</si>
  <si>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</si>
  <si>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</si>
  <si>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</si>
  <si>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</si>
  <si>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</si>
  <si>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</si>
  <si>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</si>
  <si>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</si>
  <si>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</si>
  <si>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</si>
  <si>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</si>
  <si>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</si>
  <si>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</si>
  <si>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</si>
  <si>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</si>
  <si>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</si>
  <si>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</si>
  <si>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</si>
  <si>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</si>
  <si>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</si>
  <si>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</si>
  <si>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</si>
  <si>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</si>
  <si>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</si>
  <si>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</si>
  <si>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</si>
  <si>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</si>
  <si>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</si>
  <si>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</si>
  <si>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</si>
  <si>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</si>
  <si>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</si>
  <si>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</si>
  <si>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</si>
  <si>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</si>
  <si>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</si>
  <si>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</si>
  <si>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</si>
  <si>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</si>
  <si>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</si>
  <si>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</si>
  <si>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</si>
  <si>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</si>
  <si>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</si>
  <si>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</si>
  <si>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</si>
  <si>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</si>
  <si>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</si>
  <si>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</si>
  <si>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</si>
  <si>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</si>
  <si>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</si>
  <si>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</si>
  <si>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</si>
  <si>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</si>
  <si>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</si>
  <si>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</si>
  <si>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</si>
  <si>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</si>
  <si>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</si>
  <si>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</si>
  <si>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</si>
  <si>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</si>
  <si>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</si>
  <si>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</si>
  <si>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</si>
  <si>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</si>
  <si>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</si>
  <si>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</si>
  <si>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</si>
  <si>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</si>
  <si>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</si>
  <si>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</si>
  <si>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</si>
  <si>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</si>
  <si>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</si>
  <si>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</si>
  <si>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</si>
  <si>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</si>
  <si>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</si>
  <si>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</si>
  <si>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</si>
  <si>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</si>
  <si>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</si>
  <si>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</si>
  <si>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</si>
  <si>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</si>
  <si>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</si>
  <si>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</si>
  <si>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</si>
  <si>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</si>
  <si>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</si>
  <si>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</si>
  <si>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</si>
  <si>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</si>
  <si>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</si>
  <si>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</si>
  <si>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</si>
  <si>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</si>
  <si>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</si>
  <si>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</si>
  <si>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</si>
  <si>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</si>
  <si>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</si>
  <si>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</si>
  <si>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</si>
  <si>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</si>
  <si>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</si>
  <si>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</si>
  <si>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</si>
  <si>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</si>
  <si>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</si>
  <si>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</si>
  <si>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</si>
  <si>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</si>
  <si>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</si>
  <si>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</si>
  <si>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</si>
  <si>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</si>
  <si>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</si>
  <si>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</si>
  <si>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</si>
  <si>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</si>
  <si>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</si>
  <si>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</si>
  <si>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</si>
  <si>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</si>
  <si>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</si>
  <si>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</si>
  <si>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</si>
  <si>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</si>
  <si>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</si>
  <si>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</si>
  <si>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</si>
  <si>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</si>
  <si>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</si>
  <si>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</si>
  <si>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</si>
  <si>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</si>
  <si>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</si>
  <si>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</si>
  <si>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</si>
  <si>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</si>
  <si>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</si>
  <si>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</si>
  <si>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</si>
  <si>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</si>
  <si>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</si>
  <si>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</si>
  <si>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</si>
  <si>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</si>
  <si>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</si>
  <si>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</si>
  <si>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</si>
  <si>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</si>
  <si>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</si>
  <si>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</si>
  <si>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</si>
  <si>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</si>
  <si>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</si>
  <si>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</si>
  <si>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</si>
  <si>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</si>
  <si>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</si>
  <si>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</si>
  <si>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</si>
  <si>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</si>
  <si>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</si>
  <si>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</si>
  <si>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</si>
  <si>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</si>
  <si>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</si>
  <si>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</si>
  <si>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</si>
  <si>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</si>
  <si>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</si>
  <si>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</si>
  <si>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</si>
  <si>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</si>
  <si>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</si>
  <si>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</si>
  <si>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</si>
  <si>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</si>
  <si>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</si>
  <si>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</si>
  <si>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</si>
  <si>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</si>
  <si>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</si>
  <si>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</si>
  <si>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</si>
  <si>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</si>
  <si>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</si>
  <si>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</si>
  <si>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</si>
  <si>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</si>
  <si>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</si>
  <si>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</si>
  <si>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</si>
  <si>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</si>
  <si>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</si>
  <si>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</si>
  <si>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</si>
  <si>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</si>
  <si>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</si>
  <si>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</si>
  <si>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</si>
  <si>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</si>
  <si>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</si>
  <si>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</si>
  <si>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</si>
  <si>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</si>
  <si>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</si>
  <si>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</si>
  <si>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</si>
  <si>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</si>
  <si>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</si>
  <si>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</si>
  <si>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</si>
  <si>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</si>
  <si>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</si>
  <si>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</si>
  <si>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</si>
  <si>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</si>
  <si>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</si>
  <si>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</si>
  <si>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</si>
  <si>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</si>
  <si>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</si>
  <si>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</si>
  <si>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</si>
  <si>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</si>
  <si>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</si>
  <si>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</si>
  <si>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</si>
  <si>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</si>
  <si>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</si>
  <si>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</si>
  <si>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</si>
  <si>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</si>
  <si>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</si>
  <si>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</si>
  <si>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</si>
  <si>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</si>
  <si>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</si>
  <si>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</si>
  <si>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</si>
  <si>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</si>
  <si>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</si>
  <si>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</si>
  <si>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</si>
  <si>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</si>
  <si>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</si>
  <si>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</si>
  <si>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</si>
  <si>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</si>
  <si>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</si>
  <si>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</si>
  <si>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</si>
  <si>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</si>
  <si>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</si>
  <si>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</si>
  <si>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</si>
  <si>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</si>
  <si>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</si>
  <si>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</si>
  <si>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</si>
  <si>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</si>
  <si>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</si>
  <si>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</si>
  <si>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</si>
  <si>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</si>
  <si>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</si>
  <si>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</si>
  <si>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</si>
  <si>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</si>
  <si>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</si>
  <si>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</si>
  <si>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</si>
  <si>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</si>
  <si>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</si>
  <si>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</si>
  <si>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</si>
  <si>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</si>
  <si>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</si>
  <si>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</si>
  <si>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</si>
  <si>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</si>
  <si>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</si>
  <si>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</si>
  <si>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</si>
  <si>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</si>
  <si>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</si>
  <si>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</si>
  <si>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</si>
  <si>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</si>
  <si>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</si>
  <si>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</si>
  <si>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</si>
  <si>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</si>
  <si>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</si>
  <si>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</si>
  <si>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</si>
  <si>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</si>
  <si>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</si>
  <si>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</si>
  <si>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</si>
  <si>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</si>
  <si>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</si>
  <si>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</si>
  <si>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</si>
  <si>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</si>
  <si>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</si>
  <si>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</si>
  <si>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</si>
  <si>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</si>
  <si>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</si>
  <si>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</si>
  <si>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</si>
  <si>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</si>
  <si>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</si>
  <si>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</si>
  <si>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</si>
  <si>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</si>
  <si>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</si>
  <si>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</si>
  <si>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</si>
  <si>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</si>
  <si>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</si>
  <si>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</si>
  <si>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</si>
  <si>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</si>
  <si>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</si>
  <si>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</si>
  <si>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</si>
  <si>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</si>
  <si>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</si>
  <si>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</si>
  <si>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</si>
  <si>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</si>
  <si>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</si>
  <si>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</si>
  <si>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</si>
  <si>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</si>
  <si>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</si>
  <si>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</si>
  <si>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</si>
  <si>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</si>
  <si>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</si>
  <si>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</si>
  <si>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</si>
  <si>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</si>
  <si>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</si>
  <si>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</si>
  <si>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</si>
  <si>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</si>
  <si>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</si>
  <si>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</si>
  <si>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</si>
  <si>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</si>
  <si>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</si>
  <si>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</si>
  <si>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</si>
  <si>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</si>
  <si>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</si>
  <si>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</si>
  <si>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</si>
  <si>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</si>
  <si>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</si>
  <si>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</si>
  <si>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</si>
  <si>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</si>
  <si>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</si>
  <si>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</si>
  <si>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</si>
  <si>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</si>
  <si>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</si>
  <si>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</si>
  <si>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</si>
  <si>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</si>
  <si>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</si>
  <si>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</si>
  <si>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</si>
  <si>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</si>
  <si>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</si>
  <si>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</si>
  <si>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</si>
  <si>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</si>
  <si>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</si>
  <si>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</si>
  <si>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</si>
  <si>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</si>
  <si>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</si>
  <si>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</si>
  <si>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</si>
  <si>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</si>
  <si>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</si>
  <si>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</si>
  <si>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</si>
  <si>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</si>
  <si>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</si>
  <si>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</si>
  <si>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</si>
  <si>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</si>
  <si>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</si>
  <si>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</si>
  <si>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</si>
  <si>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</si>
  <si>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</si>
  <si>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</si>
  <si>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</si>
  <si>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</si>
  <si>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</si>
  <si>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</si>
  <si>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</si>
  <si>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</si>
  <si>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</si>
  <si>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</si>
  <si>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</si>
  <si>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</si>
  <si>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</si>
  <si>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</si>
  <si>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</si>
  <si>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</si>
  <si>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</si>
  <si>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</si>
  <si>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</si>
  <si>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</si>
  <si>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</si>
  <si>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</si>
  <si>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</si>
  <si>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</si>
  <si>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</si>
  <si>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</si>
  <si>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</si>
  <si>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</si>
  <si>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</si>
  <si>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</si>
  <si>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</si>
  <si>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</si>
  <si>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</si>
  <si>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</si>
  <si>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</si>
  <si>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</si>
  <si>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</si>
  <si>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</si>
  <si>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</si>
  <si>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</si>
  <si>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</si>
  <si>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</si>
  <si>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</si>
  <si>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</si>
  <si>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</si>
  <si>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</si>
  <si>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</si>
  <si>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</si>
  <si>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</si>
  <si>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</si>
  <si>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</si>
  <si>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</si>
  <si>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</si>
  <si>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</si>
  <si>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</si>
  <si>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</si>
  <si>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</si>
  <si>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</si>
  <si>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</si>
  <si>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</si>
  <si>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</si>
  <si>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</si>
  <si>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</si>
  <si>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</si>
  <si>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</si>
  <si>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</si>
  <si>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</si>
  <si>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</si>
  <si>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</si>
  <si>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</si>
  <si>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</si>
  <si>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</si>
  <si>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</si>
  <si>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</si>
  <si>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</si>
  <si>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</si>
  <si>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</si>
  <si>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</si>
  <si>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</si>
  <si>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</si>
  <si>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</si>
  <si>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</si>
  <si>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</si>
  <si>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</si>
  <si>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</si>
  <si>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</si>
  <si>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</si>
  <si>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</si>
  <si>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</si>
  <si>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</si>
  <si>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</si>
  <si>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</si>
  <si>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</si>
  <si>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</si>
  <si>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</si>
  <si>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</si>
  <si>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</si>
  <si>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</si>
  <si>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</si>
  <si>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</si>
  <si>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</si>
  <si>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</si>
  <si>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</si>
  <si>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</si>
  <si>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</si>
  <si>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</si>
  <si>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</si>
  <si>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</si>
  <si>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</si>
  <si>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</si>
  <si>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</si>
  <si>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</si>
  <si>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</si>
  <si>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</si>
  <si>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</si>
  <si>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</si>
  <si>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</si>
  <si>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</si>
  <si>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</si>
  <si>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</si>
  <si>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</si>
  <si>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</si>
  <si>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</si>
  <si>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</si>
  <si>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</si>
  <si>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</si>
  <si>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</si>
  <si>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</si>
  <si>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</si>
  <si>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</si>
  <si>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</si>
  <si>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</si>
  <si>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</si>
  <si>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</si>
  <si>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</si>
  <si>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</si>
  <si>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</si>
  <si>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</si>
  <si>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</si>
  <si>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</si>
  <si>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</si>
  <si>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</si>
  <si>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</si>
  <si>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</si>
  <si>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</si>
  <si>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</si>
  <si>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</si>
  <si>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</si>
  <si>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</si>
  <si>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</si>
  <si>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</si>
  <si>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</si>
  <si>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</si>
  <si>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</si>
  <si>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</si>
  <si>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</si>
  <si>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</si>
  <si>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</si>
  <si>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</si>
  <si>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</si>
  <si>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</si>
  <si>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</si>
  <si>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</si>
  <si>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</si>
  <si>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</si>
  <si>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</si>
  <si>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</si>
  <si>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</si>
  <si>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</si>
  <si>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</si>
  <si>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</si>
  <si>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</si>
  <si>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</si>
  <si>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</si>
  <si>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</si>
  <si>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</si>
  <si>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</si>
  <si>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</si>
  <si>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</si>
  <si>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</si>
  <si>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</si>
  <si>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</si>
  <si>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</si>
  <si>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</si>
  <si>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</si>
  <si>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</si>
  <si>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</si>
  <si>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</si>
  <si>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</si>
  <si>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</si>
  <si>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</si>
  <si>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</si>
  <si>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</si>
  <si>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</si>
  <si>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</si>
  <si>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</si>
  <si>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</si>
  <si>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</si>
  <si>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</si>
  <si>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</si>
  <si>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</si>
  <si>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</si>
  <si>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</si>
  <si>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</si>
  <si>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</si>
  <si>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</si>
  <si>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</si>
  <si>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</si>
  <si>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</si>
  <si>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</si>
  <si>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</si>
  <si>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</si>
  <si>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</si>
  <si>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</si>
  <si>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</si>
  <si>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</si>
  <si>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</si>
  <si>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</si>
  <si>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</si>
  <si>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</si>
  <si>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</si>
  <si>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</si>
  <si>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</si>
  <si>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</si>
  <si>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</si>
  <si>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</si>
  <si>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</si>
  <si>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</si>
  <si>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</si>
  <si>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</si>
  <si>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</si>
  <si>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</si>
  <si>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</si>
  <si>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</si>
  <si>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</si>
  <si>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</si>
  <si>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</si>
  <si>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</si>
  <si>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</si>
  <si>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</si>
  <si>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</si>
  <si>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</si>
  <si>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</si>
  <si>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</si>
  <si>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</si>
  <si>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</si>
  <si>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</si>
  <si>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</si>
  <si>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</si>
  <si>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</si>
  <si>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</si>
  <si>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</si>
  <si>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</si>
  <si>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</si>
  <si>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</si>
  <si>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</si>
  <si>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</si>
  <si>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</si>
  <si>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</si>
  <si>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</si>
  <si>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</si>
  <si>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</si>
  <si>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</si>
  <si>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</si>
  <si>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</si>
  <si>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</si>
  <si>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</si>
  <si>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</si>
  <si>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</si>
  <si>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</si>
  <si>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</si>
  <si>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</si>
  <si>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</si>
  <si>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</si>
  <si>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</si>
  <si>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</si>
  <si>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</si>
  <si>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</si>
  <si>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</si>
  <si>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</si>
  <si>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</si>
  <si>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</si>
  <si>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</si>
  <si>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</si>
  <si>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</si>
  <si>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</si>
  <si>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</si>
  <si>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</si>
  <si>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</si>
  <si>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</si>
  <si>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</si>
  <si>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</si>
  <si>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</si>
  <si>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</si>
  <si>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</si>
  <si>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</si>
  <si>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</si>
  <si>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</si>
  <si>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</si>
  <si>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</si>
  <si>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</si>
  <si>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</si>
  <si>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</si>
  <si>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</si>
  <si>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</si>
  <si>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</si>
  <si>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</si>
  <si>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</si>
  <si>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</si>
  <si>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</si>
  <si>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</si>
  <si>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</si>
  <si>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</si>
  <si>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</si>
  <si>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</si>
  <si>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</si>
  <si>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</si>
  <si>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</si>
  <si>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</si>
  <si>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</si>
  <si>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</si>
  <si>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</si>
  <si>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</si>
  <si>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</si>
  <si>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</si>
  <si>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</si>
  <si>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</si>
  <si>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</si>
  <si>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</si>
  <si>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</si>
  <si>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</si>
  <si>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</si>
  <si>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</si>
  <si>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</si>
  <si>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</si>
  <si>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</si>
  <si>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</si>
  <si>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</si>
  <si>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</si>
  <si>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</si>
  <si>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</si>
  <si>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</si>
  <si>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</si>
  <si>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</si>
  <si>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</si>
  <si>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</si>
  <si>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</si>
  <si>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</si>
  <si>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</si>
  <si>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</si>
  <si>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</si>
  <si>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</si>
  <si>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</si>
  <si>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</si>
  <si>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</si>
  <si>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</si>
  <si>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</si>
  <si>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</si>
  <si>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</si>
  <si>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</si>
  <si>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</si>
  <si>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</si>
  <si>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</si>
  <si>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</si>
  <si>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</si>
  <si>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</si>
  <si>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</si>
  <si>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</si>
  <si>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</si>
  <si>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</si>
  <si>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</si>
  <si>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</si>
  <si>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</si>
  <si>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</si>
  <si>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</si>
  <si>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</si>
  <si>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</si>
  <si>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</si>
  <si>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</si>
  <si>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</si>
  <si>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</si>
  <si>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</si>
  <si>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</si>
  <si>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</si>
  <si>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</si>
  <si>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</si>
  <si>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</si>
  <si>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</si>
  <si>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</si>
  <si>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</si>
  <si>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</si>
  <si>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</si>
  <si>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</si>
  <si>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</si>
  <si>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</si>
  <si>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</si>
  <si>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</si>
  <si>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</si>
  <si>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</si>
  <si>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</si>
  <si>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</si>
  <si>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</si>
  <si>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</si>
  <si>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</si>
  <si>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</si>
  <si>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</si>
  <si>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</si>
  <si>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</si>
  <si>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</si>
  <si>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</si>
  <si>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</si>
  <si>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</si>
  <si>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</si>
  <si>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</si>
  <si>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</si>
  <si>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</si>
  <si>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</si>
  <si>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</si>
  <si>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</si>
  <si>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</si>
  <si>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</si>
  <si>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</si>
  <si>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</si>
  <si>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</si>
  <si>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</si>
  <si>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</si>
  <si>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</si>
  <si>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</si>
  <si>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</si>
  <si>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</si>
  <si>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</si>
  <si>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</si>
  <si>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</si>
  <si>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</si>
  <si>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</si>
  <si>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</si>
  <si>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</si>
  <si>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</si>
  <si>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</si>
  <si>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</si>
  <si>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</si>
  <si>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</si>
  <si>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</si>
  <si>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</si>
  <si>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</si>
  <si>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</si>
  <si>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</si>
  <si>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</si>
  <si>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</si>
  <si>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</si>
  <si>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</si>
  <si>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</si>
  <si>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</si>
  <si>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</si>
  <si>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</si>
  <si>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</si>
  <si>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</si>
  <si>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Преглед капиталних пројеката у периоду 2019 - 2021. године</t>
  </si>
  <si>
    <t>Реализовано закључно са 31.12.2017. године</t>
  </si>
  <si>
    <t>2018 - план</t>
  </si>
  <si>
    <t>2018 - процена извршења</t>
  </si>
  <si>
    <t xml:space="preserve"> 2021</t>
  </si>
  <si>
    <t>Након   2021</t>
  </si>
  <si>
    <t xml:space="preserve">Преглед капиталних пројеката у периоду 2019 - 2021. године </t>
  </si>
  <si>
    <t>2018 - процена реализације</t>
  </si>
  <si>
    <t>2018-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</si>
</sst>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1A]dd/\ mmmm\ yyyy;@"/>
    <numFmt numFmtId="165" formatCode="[$-81A]d/\ mmmm\ yyyy;@"/>
  </numFmts>
  <fonts count="50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0">
    <xf numFmtId="0" fontId="0" fillId="0" borderId="0" xfId="0"/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vertical="top" wrapText="1"/>
    </xf>
    <xf numFmtId="49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vertical="top" wrapText="1"/>
    </xf>
    <xf numFmtId="1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</xf>
    <xf numFmtId="3" fontId="3" fillId="2" borderId="4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4" fillId="0" borderId="0" xfId="0" applyFont="1" applyAlignment="1">
      <alignment wrapText="1"/>
    </xf>
    <xf numFmtId="0" fontId="0" fillId="3" borderId="0" xfId="0" applyFill="1"/>
    <xf numFmtId="49" fontId="3" fillId="3" borderId="4" xfId="0" applyNumberFormat="1" applyFont="1" applyFill="1" applyBorder="1" applyAlignment="1" applyProtection="1">
      <alignment horizontal="left" vertical="top" wrapText="1"/>
    </xf>
    <xf numFmtId="49" fontId="3" fillId="3" borderId="10" xfId="0" applyNumberFormat="1" applyFont="1" applyFill="1" applyBorder="1" applyAlignment="1" applyProtection="1">
      <alignment horizontal="left" vertical="top" wrapText="1"/>
    </xf>
    <xf numFmtId="49" fontId="3" fillId="3" borderId="11" xfId="0" applyNumberFormat="1" applyFont="1" applyFill="1" applyBorder="1" applyAlignment="1" applyProtection="1">
      <alignment vertical="top" wrapText="1"/>
    </xf>
    <xf numFmtId="49" fontId="3" fillId="3" borderId="12" xfId="0" applyNumberFormat="1" applyFont="1" applyFill="1" applyBorder="1" applyAlignment="1" applyProtection="1">
      <alignment horizontal="left" vertical="top" wrapText="1"/>
    </xf>
    <xf numFmtId="17" fontId="13" fillId="3" borderId="0" xfId="0" quotePrefix="1" applyNumberFormat="1" applyFont="1" applyFill="1"/>
    <xf numFmtId="0" fontId="12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0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9" fillId="0" borderId="9" xfId="0" applyFont="1" applyBorder="1"/>
    <xf numFmtId="0" fontId="9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4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9" fillId="0" borderId="8" xfId="0" applyFont="1" applyBorder="1"/>
    <xf numFmtId="0" fontId="9" fillId="0" borderId="6" xfId="0" quotePrefix="1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0" fontId="11" fillId="0" borderId="0" xfId="1"/>
    <xf numFmtId="0" fontId="11" fillId="0" borderId="0" xfId="1" applyNumberFormat="1" applyAlignment="1">
      <alignment horizontal="right" wrapText="1"/>
    </xf>
    <xf numFmtId="0" fontId="29" fillId="7" borderId="5" xfId="0" applyFont="1" applyFill="1" applyBorder="1" applyAlignment="1">
      <alignment horizontal="right"/>
    </xf>
    <xf numFmtId="0" fontId="29" fillId="7" borderId="5" xfId="0" applyFont="1" applyFill="1" applyBorder="1" applyAlignment="1">
      <alignment horizontal="right" wrapText="1"/>
    </xf>
    <xf numFmtId="0" fontId="29" fillId="7" borderId="5" xfId="0" applyFont="1" applyFill="1" applyBorder="1" applyAlignment="1">
      <alignment horizontal="center" vertical="top" wrapText="1"/>
    </xf>
    <xf numFmtId="0" fontId="30" fillId="0" borderId="0" xfId="0" applyFont="1"/>
    <xf numFmtId="0" fontId="31" fillId="0" borderId="5" xfId="0" applyFont="1" applyBorder="1" applyAlignment="1" applyProtection="1">
      <alignment horizontal="left" vertical="top" wrapText="1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3" fillId="8" borderId="5" xfId="0" applyNumberFormat="1" applyFont="1" applyFill="1" applyBorder="1" applyAlignment="1" applyProtection="1">
      <alignment horizontal="center" vertical="center"/>
    </xf>
    <xf numFmtId="49" fontId="3" fillId="9" borderId="20" xfId="0" applyNumberFormat="1" applyFont="1" applyFill="1" applyBorder="1" applyAlignment="1" applyProtection="1">
      <alignment horizontal="center" vertical="top" wrapText="1"/>
    </xf>
    <xf numFmtId="49" fontId="3" fillId="9" borderId="21" xfId="0" applyNumberFormat="1" applyFont="1" applyFill="1" applyBorder="1" applyAlignment="1" applyProtection="1">
      <alignment horizontal="center" vertical="top" wrapText="1"/>
    </xf>
    <xf numFmtId="49" fontId="3" fillId="9" borderId="2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Protection="1"/>
    <xf numFmtId="0" fontId="17" fillId="0" borderId="0" xfId="0" applyFont="1" applyAlignment="1" applyProtection="1"/>
    <xf numFmtId="0" fontId="17" fillId="0" borderId="0" xfId="0" applyFont="1" applyFill="1" applyAlignment="1" applyProtection="1">
      <alignment vertical="center"/>
    </xf>
    <xf numFmtId="3" fontId="8" fillId="8" borderId="2" xfId="0" applyNumberFormat="1" applyFont="1" applyFill="1" applyBorder="1" applyAlignment="1" applyProtection="1">
      <alignment horizontal="right" vertical="center"/>
    </xf>
    <xf numFmtId="3" fontId="8" fillId="8" borderId="3" xfId="0" applyNumberFormat="1" applyFont="1" applyFill="1" applyBorder="1" applyAlignment="1" applyProtection="1">
      <alignment horizontal="right" vertical="center"/>
    </xf>
    <xf numFmtId="3" fontId="8" fillId="8" borderId="23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3" fontId="8" fillId="8" borderId="24" xfId="0" applyNumberFormat="1" applyFont="1" applyFill="1" applyBorder="1" applyAlignment="1" applyProtection="1">
      <alignment horizontal="right" vertical="center"/>
    </xf>
    <xf numFmtId="0" fontId="21" fillId="0" borderId="0" xfId="0" applyFont="1" applyProtection="1"/>
    <xf numFmtId="0" fontId="22" fillId="0" borderId="0" xfId="0" applyFont="1" applyProtection="1"/>
    <xf numFmtId="0" fontId="23" fillId="0" borderId="0" xfId="0" applyFont="1" applyProtection="1"/>
    <xf numFmtId="0" fontId="17" fillId="8" borderId="0" xfId="0" applyFont="1" applyFill="1" applyBorder="1" applyAlignment="1" applyProtection="1">
      <alignment horizontal="center" vertical="center"/>
    </xf>
    <xf numFmtId="0" fontId="23" fillId="9" borderId="5" xfId="0" quotePrefix="1" applyFont="1" applyFill="1" applyBorder="1" applyAlignment="1" applyProtection="1">
      <alignment horizontal="center" vertical="top"/>
    </xf>
    <xf numFmtId="0" fontId="17" fillId="9" borderId="0" xfId="0" applyFont="1" applyFill="1" applyBorder="1" applyAlignment="1" applyProtection="1">
      <alignment horizontal="center" vertical="top"/>
    </xf>
    <xf numFmtId="0" fontId="17" fillId="0" borderId="0" xfId="0" applyFont="1" applyFill="1" applyProtection="1"/>
    <xf numFmtId="0" fontId="17" fillId="0" borderId="0" xfId="0" applyFont="1" applyAlignment="1" applyProtection="1">
      <alignment vertical="top"/>
    </xf>
    <xf numFmtId="0" fontId="11" fillId="0" borderId="0" xfId="1" applyFont="1" applyProtection="1"/>
    <xf numFmtId="0" fontId="7" fillId="0" borderId="0" xfId="2" applyFont="1" applyProtection="1"/>
    <xf numFmtId="0" fontId="32" fillId="0" borderId="0" xfId="0" applyFont="1" applyProtection="1">
      <protection locked="0"/>
    </xf>
    <xf numFmtId="0" fontId="24" fillId="0" borderId="0" xfId="0" applyFont="1" applyProtection="1"/>
    <xf numFmtId="3" fontId="25" fillId="8" borderId="19" xfId="0" applyNumberFormat="1" applyFont="1" applyFill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/>
    </xf>
    <xf numFmtId="0" fontId="23" fillId="8" borderId="5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 applyProtection="1">
      <alignment horizontal="center" vertical="top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Alignment="1" applyProtection="1">
      <alignment horizontal="center" vertical="top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0" fontId="30" fillId="0" borderId="5" xfId="0" applyFont="1" applyFill="1" applyBorder="1" applyAlignment="1" applyProtection="1">
      <alignment horizontal="center" vertical="center"/>
    </xf>
    <xf numFmtId="0" fontId="30" fillId="0" borderId="5" xfId="0" applyFont="1" applyFill="1" applyBorder="1" applyAlignment="1" applyProtection="1">
      <alignment vertical="top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left" vertical="top" wrapText="1"/>
      <protection locked="0"/>
    </xf>
    <xf numFmtId="0" fontId="33" fillId="10" borderId="5" xfId="1" applyFont="1" applyFill="1" applyBorder="1" applyAlignment="1" applyProtection="1">
      <alignment horizontal="center" vertical="center"/>
    </xf>
    <xf numFmtId="0" fontId="33" fillId="10" borderId="5" xfId="1" applyFont="1" applyFill="1" applyBorder="1" applyProtection="1"/>
    <xf numFmtId="0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center" vertical="center"/>
      <protection locked="0"/>
    </xf>
    <xf numFmtId="3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1" applyFont="1" applyFill="1" applyBorder="1" applyAlignment="1" applyProtection="1">
      <alignment horizontal="center" vertical="center"/>
    </xf>
    <xf numFmtId="0" fontId="33" fillId="0" borderId="5" xfId="1" applyFont="1" applyFill="1" applyBorder="1" applyProtection="1"/>
    <xf numFmtId="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0" fillId="10" borderId="5" xfId="0" applyFont="1" applyFill="1" applyBorder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vertical="top"/>
    </xf>
    <xf numFmtId="0" fontId="34" fillId="0" borderId="0" xfId="1" applyFont="1" applyProtection="1"/>
    <xf numFmtId="0" fontId="35" fillId="0" borderId="0" xfId="2" applyFont="1" applyProtection="1"/>
    <xf numFmtId="0" fontId="30" fillId="0" borderId="0" xfId="0" applyFont="1" applyProtection="1"/>
    <xf numFmtId="0" fontId="30" fillId="0" borderId="25" xfId="0" applyFont="1" applyBorder="1" applyProtection="1"/>
    <xf numFmtId="0" fontId="36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30" fillId="0" borderId="0" xfId="0" applyFont="1" applyBorder="1" applyProtection="1"/>
    <xf numFmtId="0" fontId="35" fillId="0" borderId="0" xfId="2" applyFont="1" applyBorder="1" applyProtection="1"/>
    <xf numFmtId="0" fontId="37" fillId="0" borderId="0" xfId="0" applyFont="1"/>
    <xf numFmtId="0" fontId="38" fillId="0" borderId="34" xfId="0" applyFont="1" applyFill="1" applyBorder="1" applyAlignment="1" applyProtection="1">
      <alignment horizontal="center" vertical="center"/>
      <protection locked="0"/>
    </xf>
    <xf numFmtId="0" fontId="39" fillId="0" borderId="35" xfId="0" applyFont="1" applyFill="1" applyBorder="1" applyAlignment="1" applyProtection="1">
      <alignment vertical="center" wrapText="1"/>
      <protection locked="0"/>
    </xf>
    <xf numFmtId="0" fontId="40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7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2" fillId="0" borderId="28" xfId="0" applyNumberFormat="1" applyFont="1" applyFill="1" applyBorder="1"/>
    <xf numFmtId="1" fontId="16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6" fillId="0" borderId="4" xfId="0" applyNumberFormat="1" applyFont="1" applyBorder="1" applyAlignment="1" applyProtection="1">
      <alignment horizontal="right" vertical="top" wrapText="1"/>
    </xf>
    <xf numFmtId="49" fontId="26" fillId="0" borderId="5" xfId="0" applyNumberFormat="1" applyFont="1" applyBorder="1" applyAlignment="1" applyProtection="1">
      <alignment vertical="top"/>
    </xf>
    <xf numFmtId="1" fontId="26" fillId="0" borderId="4" xfId="0" applyNumberFormat="1" applyFont="1" applyBorder="1" applyAlignment="1" applyProtection="1">
      <alignment horizontal="right" vertical="top" wrapText="1"/>
    </xf>
    <xf numFmtId="49" fontId="26" fillId="0" borderId="20" xfId="0" applyNumberFormat="1" applyFont="1" applyBorder="1" applyAlignment="1" applyProtection="1">
      <alignment horizontal="right" vertical="top" wrapText="1"/>
    </xf>
    <xf numFmtId="49" fontId="26" fillId="0" borderId="22" xfId="0" applyNumberFormat="1" applyFont="1" applyBorder="1" applyAlignment="1" applyProtection="1">
      <alignment vertical="top"/>
    </xf>
    <xf numFmtId="1" fontId="26" fillId="0" borderId="4" xfId="0" applyNumberFormat="1" applyFont="1" applyFill="1" applyBorder="1" applyAlignment="1" applyProtection="1">
      <alignment horizontal="right" vertical="top" wrapText="1"/>
    </xf>
    <xf numFmtId="49" fontId="26" fillId="0" borderId="30" xfId="0" applyNumberFormat="1" applyFont="1" applyFill="1" applyBorder="1" applyAlignment="1" applyProtection="1">
      <alignment vertical="top"/>
    </xf>
    <xf numFmtId="0" fontId="27" fillId="0" borderId="0" xfId="0" applyFont="1"/>
    <xf numFmtId="0" fontId="27" fillId="0" borderId="0" xfId="0" applyFont="1" applyAlignment="1"/>
    <xf numFmtId="0" fontId="0" fillId="0" borderId="0" xfId="0" applyAlignment="1">
      <alignment horizontal="left"/>
    </xf>
    <xf numFmtId="0" fontId="30" fillId="13" borderId="0" xfId="0" applyFont="1" applyFill="1" applyAlignment="1">
      <alignment vertical="top"/>
    </xf>
    <xf numFmtId="0" fontId="30" fillId="0" borderId="0" xfId="0" applyFont="1" applyAlignment="1">
      <alignment vertical="top"/>
    </xf>
    <xf numFmtId="0" fontId="28" fillId="0" borderId="6" xfId="0" applyFont="1" applyBorder="1" applyAlignment="1">
      <alignment horizontal="center" vertical="top"/>
    </xf>
    <xf numFmtId="0" fontId="28" fillId="0" borderId="6" xfId="0" applyFont="1" applyBorder="1" applyAlignment="1">
      <alignment vertical="top" wrapText="1"/>
    </xf>
    <xf numFmtId="0" fontId="39" fillId="0" borderId="38" xfId="0" applyFont="1" applyFill="1" applyBorder="1" applyAlignment="1" applyProtection="1">
      <alignment horizontal="right" vertical="center" wrapText="1"/>
      <protection locked="0"/>
    </xf>
    <xf numFmtId="0" fontId="42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3" fillId="15" borderId="22" xfId="0" applyNumberFormat="1" applyFont="1" applyFill="1" applyBorder="1" applyAlignment="1" applyProtection="1">
      <alignment horizontal="center" vertical="center" wrapText="1"/>
    </xf>
    <xf numFmtId="49" fontId="3" fillId="15" borderId="22" xfId="0" applyNumberFormat="1" applyFont="1" applyFill="1" applyBorder="1" applyAlignment="1" applyProtection="1">
      <alignment horizontal="center" vertical="top" wrapText="1"/>
    </xf>
    <xf numFmtId="49" fontId="30" fillId="10" borderId="5" xfId="0" applyNumberFormat="1" applyFont="1" applyFill="1" applyBorder="1" applyAlignment="1" applyProtection="1">
      <alignment horizontal="center" vertical="center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0" borderId="5" xfId="0" applyNumberFormat="1" applyFont="1" applyFill="1" applyBorder="1" applyAlignment="1" applyProtection="1">
      <alignment horizontal="center" vertical="center"/>
      <protection locked="0"/>
    </xf>
    <xf numFmtId="49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33" fillId="10" borderId="5" xfId="0" applyNumberFormat="1" applyFont="1" applyFill="1" applyBorder="1" applyAlignment="1" applyProtection="1">
      <alignment horizontal="center" vertical="center"/>
    </xf>
    <xf numFmtId="0" fontId="33" fillId="0" borderId="5" xfId="0" applyNumberFormat="1" applyFont="1" applyFill="1" applyBorder="1" applyAlignment="1" applyProtection="1">
      <alignment horizontal="center" vertical="center"/>
    </xf>
    <xf numFmtId="3" fontId="43" fillId="16" borderId="5" xfId="0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3" fontId="30" fillId="10" borderId="5" xfId="0" applyNumberFormat="1" applyFont="1" applyFill="1" applyBorder="1" applyAlignment="1" applyProtection="1">
      <alignment horizontal="center" vertical="center"/>
      <protection locked="0"/>
    </xf>
    <xf numFmtId="3" fontId="30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0" borderId="5" xfId="0" applyNumberFormat="1" applyFont="1" applyFill="1" applyBorder="1" applyAlignment="1" applyProtection="1">
      <alignment horizontal="center" vertical="center"/>
      <protection locked="0"/>
    </xf>
    <xf numFmtId="3" fontId="33" fillId="10" borderId="5" xfId="0" applyNumberFormat="1" applyFont="1" applyFill="1" applyBorder="1" applyAlignment="1" applyProtection="1">
      <alignment horizontal="center" vertical="center"/>
      <protection locked="0"/>
    </xf>
    <xf numFmtId="0" fontId="16" fillId="8" borderId="27" xfId="0" applyNumberFormat="1" applyFont="1" applyFill="1" applyBorder="1" applyAlignment="1" applyProtection="1">
      <alignment horizontal="left" vertical="center" wrapText="1" shrinkToFit="1"/>
    </xf>
    <xf numFmtId="0" fontId="30" fillId="0" borderId="5" xfId="0" applyFont="1" applyFill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8" fillId="0" borderId="0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 applyProtection="1">
      <alignment horizontal="right" vertical="center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0" xfId="0" applyFont="1" applyBorder="1" applyAlignment="1" applyProtection="1">
      <alignment horizontal="left" vertical="center"/>
    </xf>
    <xf numFmtId="3" fontId="33" fillId="0" borderId="5" xfId="0" applyNumberFormat="1" applyFont="1" applyFill="1" applyBorder="1" applyAlignment="1" applyProtection="1">
      <alignment horizontal="right" vertical="center"/>
      <protection locked="0"/>
    </xf>
    <xf numFmtId="3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10" borderId="5" xfId="0" applyNumberFormat="1" applyFont="1" applyFill="1" applyBorder="1" applyAlignment="1" applyProtection="1">
      <alignment horizontal="right" vertical="center"/>
      <protection locked="0"/>
    </xf>
    <xf numFmtId="0" fontId="33" fillId="10" borderId="5" xfId="0" applyNumberFormat="1" applyFont="1" applyFill="1" applyBorder="1" applyAlignment="1" applyProtection="1">
      <alignment horizontal="right" vertical="center"/>
    </xf>
    <xf numFmtId="0" fontId="33" fillId="10" borderId="5" xfId="0" applyNumberFormat="1" applyFont="1" applyFill="1" applyBorder="1" applyAlignment="1" applyProtection="1">
      <alignment horizontal="right" vertical="center"/>
      <protection locked="0"/>
    </xf>
    <xf numFmtId="49" fontId="30" fillId="0" borderId="5" xfId="0" applyNumberFormat="1" applyFont="1" applyFill="1" applyBorder="1" applyAlignment="1" applyProtection="1">
      <alignment horizontal="right" vertical="center"/>
      <protection locked="0"/>
    </xf>
    <xf numFmtId="0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0" borderId="5" xfId="0" applyNumberFormat="1" applyFont="1" applyFill="1" applyBorder="1" applyAlignment="1" applyProtection="1">
      <alignment horizontal="right" vertical="center"/>
      <protection locked="0"/>
    </xf>
    <xf numFmtId="49" fontId="33" fillId="10" borderId="5" xfId="0" applyNumberFormat="1" applyFont="1" applyFill="1" applyBorder="1" applyAlignment="1" applyProtection="1">
      <alignment horizontal="right" vertical="center"/>
      <protection locked="0"/>
    </xf>
    <xf numFmtId="0" fontId="30" fillId="0" borderId="5" xfId="0" applyFont="1" applyFill="1" applyBorder="1" applyAlignment="1" applyProtection="1">
      <alignment horizontal="right" vertical="center"/>
      <protection locked="0"/>
    </xf>
    <xf numFmtId="164" fontId="45" fillId="0" borderId="5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47" fillId="0" borderId="0" xfId="0" applyFont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47" fillId="0" borderId="0" xfId="0" applyFont="1" applyAlignment="1">
      <alignment vertical="top"/>
    </xf>
    <xf numFmtId="0" fontId="47" fillId="0" borderId="46" xfId="0" applyFont="1" applyBorder="1" applyAlignment="1">
      <alignment horizontal="right" vertical="top"/>
    </xf>
    <xf numFmtId="0" fontId="11" fillId="0" borderId="46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7" fillId="0" borderId="22" xfId="0" applyFont="1" applyBorder="1" applyProtection="1"/>
    <xf numFmtId="3" fontId="45" fillId="0" borderId="5" xfId="0" applyNumberFormat="1" applyFont="1" applyFill="1" applyBorder="1" applyAlignment="1" applyProtection="1">
      <alignment horizontal="right" vertical="center"/>
      <protection locked="0"/>
    </xf>
    <xf numFmtId="165" fontId="45" fillId="0" borderId="5" xfId="0" applyNumberFormat="1" applyFont="1" applyFill="1" applyBorder="1" applyAlignment="1" applyProtection="1">
      <alignment horizontal="right" vertical="center"/>
      <protection locked="0"/>
    </xf>
    <xf numFmtId="49" fontId="3" fillId="8" borderId="5" xfId="0" applyNumberFormat="1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/>
    </xf>
    <xf numFmtId="49" fontId="3" fillId="9" borderId="5" xfId="0" applyNumberFormat="1" applyFont="1" applyFill="1" applyBorder="1" applyAlignment="1" applyProtection="1">
      <alignment horizontal="center" vertical="top" wrapText="1"/>
    </xf>
    <xf numFmtId="0" fontId="17" fillId="0" borderId="5" xfId="0" applyFont="1" applyBorder="1" applyProtection="1"/>
    <xf numFmtId="49" fontId="49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30" fillId="0" borderId="31" xfId="0" applyFont="1" applyBorder="1" applyAlignment="1" applyProtection="1">
      <alignment horizontal="center"/>
    </xf>
    <xf numFmtId="0" fontId="5" fillId="0" borderId="32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42" xfId="0" applyFont="1" applyBorder="1" applyAlignment="1" applyProtection="1">
      <alignment horizontal="left" vertical="center"/>
    </xf>
    <xf numFmtId="0" fontId="5" fillId="0" borderId="43" xfId="0" applyFont="1" applyBorder="1" applyAlignment="1" applyProtection="1">
      <alignment horizontal="left" vertical="center"/>
    </xf>
    <xf numFmtId="0" fontId="5" fillId="0" borderId="37" xfId="0" applyFont="1" applyBorder="1" applyAlignment="1" applyProtection="1">
      <alignment horizontal="left" vertical="center"/>
    </xf>
    <xf numFmtId="0" fontId="18" fillId="8" borderId="44" xfId="0" applyFont="1" applyFill="1" applyBorder="1" applyAlignment="1" applyProtection="1">
      <alignment horizontal="right" vertical="center"/>
    </xf>
    <xf numFmtId="0" fontId="18" fillId="8" borderId="1" xfId="0" applyFont="1" applyFill="1" applyBorder="1" applyAlignment="1" applyProtection="1">
      <alignment horizontal="right" vertical="center"/>
    </xf>
    <xf numFmtId="0" fontId="18" fillId="8" borderId="45" xfId="0" applyFont="1" applyFill="1" applyBorder="1" applyAlignment="1" applyProtection="1">
      <alignment horizontal="right" vertical="center"/>
    </xf>
    <xf numFmtId="0" fontId="46" fillId="8" borderId="36" xfId="0" applyFont="1" applyFill="1" applyBorder="1" applyAlignment="1" applyProtection="1">
      <alignment horizontal="center" vertical="center"/>
    </xf>
    <xf numFmtId="0" fontId="46" fillId="8" borderId="41" xfId="0" applyFont="1" applyFill="1" applyBorder="1" applyAlignment="1" applyProtection="1">
      <alignment horizontal="center" vertical="center"/>
    </xf>
    <xf numFmtId="0" fontId="46" fillId="8" borderId="30" xfId="0" applyFont="1" applyFill="1" applyBorder="1" applyAlignment="1" applyProtection="1">
      <alignment horizontal="center" vertical="center"/>
    </xf>
    <xf numFmtId="0" fontId="16" fillId="8" borderId="36" xfId="0" applyFont="1" applyFill="1" applyBorder="1" applyAlignment="1" applyProtection="1">
      <alignment horizontal="left" vertical="center" wrapText="1" shrinkToFit="1"/>
    </xf>
    <xf numFmtId="0" fontId="16" fillId="8" borderId="41" xfId="0" applyFont="1" applyFill="1" applyBorder="1" applyAlignment="1" applyProtection="1">
      <alignment horizontal="left" vertical="center" wrapText="1" shrinkToFit="1"/>
    </xf>
    <xf numFmtId="0" fontId="16" fillId="8" borderId="30" xfId="0" applyFont="1" applyFill="1" applyBorder="1" applyAlignment="1" applyProtection="1">
      <alignment horizontal="left" vertical="center" wrapText="1" shrinkToFit="1"/>
    </xf>
    <xf numFmtId="0" fontId="18" fillId="8" borderId="28" xfId="0" applyFont="1" applyFill="1" applyBorder="1" applyAlignment="1" applyProtection="1">
      <alignment horizontal="right" vertical="center"/>
    </xf>
    <xf numFmtId="0" fontId="18" fillId="8" borderId="26" xfId="0" applyFont="1" applyFill="1" applyBorder="1" applyAlignment="1" applyProtection="1">
      <alignment horizontal="right" vertical="center"/>
    </xf>
    <xf numFmtId="0" fontId="18" fillId="8" borderId="27" xfId="0" applyFont="1" applyFill="1" applyBorder="1" applyAlignment="1" applyProtection="1">
      <alignment horizontal="right" vertical="center"/>
    </xf>
    <xf numFmtId="0" fontId="41" fillId="8" borderId="28" xfId="0" applyFont="1" applyFill="1" applyBorder="1" applyAlignment="1" applyProtection="1">
      <alignment horizontal="center" vertical="center" wrapText="1"/>
    </xf>
    <xf numFmtId="0" fontId="41" fillId="8" borderId="26" xfId="0" applyFont="1" applyFill="1" applyBorder="1" applyAlignment="1" applyProtection="1">
      <alignment horizontal="center" vertical="center" wrapText="1"/>
    </xf>
    <xf numFmtId="0" fontId="41" fillId="8" borderId="27" xfId="0" applyFont="1" applyFill="1" applyBorder="1" applyAlignment="1" applyProtection="1">
      <alignment horizontal="center" vertical="center" wrapText="1"/>
    </xf>
    <xf numFmtId="0" fontId="16" fillId="8" borderId="28" xfId="0" applyNumberFormat="1" applyFont="1" applyFill="1" applyBorder="1" applyAlignment="1" applyProtection="1">
      <alignment horizontal="left" vertical="center" wrapText="1" shrinkToFit="1"/>
    </xf>
    <xf numFmtId="0" fontId="16" fillId="8" borderId="26" xfId="0" applyNumberFormat="1" applyFont="1" applyFill="1" applyBorder="1" applyAlignment="1" applyProtection="1">
      <alignment horizontal="left" vertical="center" wrapText="1" shrinkToFit="1"/>
    </xf>
    <xf numFmtId="0" fontId="19" fillId="0" borderId="33" xfId="0" applyFont="1" applyBorder="1" applyAlignment="1" applyProtection="1">
      <alignment horizontal="left" vertical="center"/>
    </xf>
    <xf numFmtId="0" fontId="19" fillId="0" borderId="31" xfId="0" applyFont="1" applyBorder="1" applyAlignment="1" applyProtection="1">
      <alignment horizontal="left" vertical="center"/>
    </xf>
    <xf numFmtId="0" fontId="19" fillId="0" borderId="32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1" fillId="8" borderId="28" xfId="0" applyFont="1" applyFill="1" applyBorder="1" applyAlignment="1" applyProtection="1">
      <alignment horizontal="center" vertical="center"/>
    </xf>
    <xf numFmtId="0" fontId="41" fillId="8" borderId="26" xfId="0" applyFont="1" applyFill="1" applyBorder="1" applyAlignment="1" applyProtection="1">
      <alignment horizontal="center" vertical="center"/>
    </xf>
    <xf numFmtId="0" fontId="41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_Sheet1" xfId="2"/>
  </cellStyles>
  <dxfs count="89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U31" headerRowCount="0" totalsRowShown="0" headerRowDxfId="82" dataDxfId="81" tableBorderDxfId="80">
  <tableColumns count="21">
    <tableColumn id="1" name="Column1" headerRowDxfId="79" dataDxfId="78" headerRowCellStyle="Normal 2">
      <calculatedColumnFormula>A11+1</calculatedColumnFormula>
    </tableColumn>
    <tableColumn id="2" name="Column2" headerRowDxfId="77" dataDxfId="76" headerRowCellStyle="Normal 2">
      <calculatedColumnFormula>VLOOKUP(D12,spisak!$C$11:$D$30,2,FALSE)</calculatedColumnFormula>
    </tableColumn>
    <tableColumn id="18" name="Column3" headerRowDxfId="75" dataDxfId="74" headerRowCellStyle="Normal 2" dataCellStyle="Normal 2"/>
    <tableColumn id="7" name="Column7" headerRowDxfId="73" dataDxfId="72"/>
    <tableColumn id="3" name="Column4" headerRowDxfId="71" dataDxfId="70"/>
    <tableColumn id="4" name="Column5" headerRowDxfId="69" dataDxfId="68"/>
    <tableColumn id="8" name="Column8" headerRowDxfId="67" dataDxfId="66">
      <calculatedColumnFormula>IF(ISBLANK(H12)=TRUE,"",+VALUE(LEFT(H12,3)))</calculatedColumnFormula>
    </tableColumn>
    <tableColumn id="9" name="Column9" headerRowDxfId="65" dataDxfId="64"/>
    <tableColumn id="11" name="Column11" headerRowDxfId="63" dataDxfId="62"/>
    <tableColumn id="5" name="Column6" headerRowDxfId="61" dataDxfId="60"/>
    <tableColumn id="6" name="Column10" headerRowDxfId="59" dataDxfId="58"/>
    <tableColumn id="13" name="Column13" headerRowDxfId="57" dataDxfId="56"/>
    <tableColumn id="14" name="Column14" headerRowDxfId="55" dataDxfId="54"/>
    <tableColumn id="15" name="Column15" headerRowDxfId="53" dataDxfId="52"/>
    <tableColumn id="16" name="Column16" headerRowDxfId="51" dataDxfId="50"/>
    <tableColumn id="17" name="Column17" headerRowDxfId="49" dataDxfId="48"/>
    <tableColumn id="10" name="Column12" headerRowDxfId="47" dataDxfId="46"/>
    <tableColumn id="12" name="Column18" headerRowDxfId="45" dataDxfId="44"/>
    <tableColumn id="20" name="Column20" headerRowDxfId="43" dataDxfId="42"/>
    <tableColumn id="21" name="Column21" headerRowDxfId="41" dataDxfId="40"/>
    <tableColumn id="22" name="Column22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VLOOKUP(D12,spisak!$C$11:$D$30,2,FALSE)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C36"/>
  <sheetViews>
    <sheetView tabSelected="1" view="pageBreakPreview" zoomScale="70" zoomScaleNormal="90" zoomScaleSheetLayoutView="70" workbookViewId="0">
      <pane xSplit="15" ySplit="10" topLeftCell="AL11" activePane="bottomRight" state="frozen"/>
      <selection pane="topRight" activeCell="Y1" sqref="Y1"/>
      <selection pane="bottomLeft" activeCell="A13" sqref="A13"/>
      <selection pane="bottomRight" activeCell="A5" sqref="A5:C5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16" t="s">
        <v>642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8"/>
    </row>
    <row r="2" spans="1:29" ht="27" customHeight="1" x14ac:dyDescent="0.2">
      <c r="A2" s="219" t="s">
        <v>983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</row>
    <row r="3" spans="1:29" x14ac:dyDescent="0.2">
      <c r="A3" s="213" t="s">
        <v>818</v>
      </c>
      <c r="B3" s="214"/>
      <c r="C3" s="215"/>
      <c r="I3" s="66"/>
      <c r="J3" s="66"/>
      <c r="K3" s="66"/>
      <c r="L3" s="67"/>
      <c r="M3" s="67"/>
      <c r="N3" s="67"/>
    </row>
    <row r="4" spans="1:29" ht="19.5" customHeight="1" x14ac:dyDescent="0.2">
      <c r="A4" s="151">
        <v>226</v>
      </c>
      <c r="C4" s="222" t="str">
        <f>IF($A$4&gt;0,VLOOKUP(A4,sifarnik!A2:C252,2,FALSE),"")</f>
        <v>Панчево</v>
      </c>
      <c r="D4" s="223"/>
      <c r="E4" s="223"/>
      <c r="F4" s="223"/>
      <c r="G4" s="223"/>
      <c r="H4" s="223"/>
      <c r="I4" s="223"/>
      <c r="J4" s="223"/>
      <c r="K4" s="224"/>
      <c r="O4" s="83">
        <v>1</v>
      </c>
    </row>
    <row r="5" spans="1:29" ht="19.5" customHeight="1" thickBot="1" x14ac:dyDescent="0.25">
      <c r="A5" s="211"/>
      <c r="B5" s="212"/>
      <c r="C5" s="21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0</v>
      </c>
      <c r="H6" s="85"/>
      <c r="I6" s="85">
        <f>+SUM(I11:I98)</f>
        <v>0</v>
      </c>
      <c r="J6" s="85">
        <f t="shared" ref="J6:O6" si="0">+SUM(J11:J98)</f>
        <v>0</v>
      </c>
      <c r="K6" s="85">
        <f t="shared" si="0"/>
        <v>0</v>
      </c>
      <c r="L6" s="85">
        <f t="shared" si="0"/>
        <v>0</v>
      </c>
      <c r="M6" s="85">
        <f t="shared" si="0"/>
        <v>0</v>
      </c>
      <c r="N6" s="85">
        <f t="shared" si="0"/>
        <v>0</v>
      </c>
      <c r="O6" s="85">
        <f t="shared" si="0"/>
        <v>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202" t="s">
        <v>984</v>
      </c>
      <c r="J9" s="202" t="s">
        <v>985</v>
      </c>
      <c r="K9" s="202" t="s">
        <v>986</v>
      </c>
      <c r="L9" s="202" t="s">
        <v>798</v>
      </c>
      <c r="M9" s="202" t="s">
        <v>971</v>
      </c>
      <c r="N9" s="202" t="s">
        <v>987</v>
      </c>
      <c r="O9" s="202" t="s">
        <v>988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94">
        <v>1</v>
      </c>
      <c r="B11" s="95" t="e">
        <f>CONCATENATE($A$4,RIGHT(CONCATENATE("0",#REF!),3),A11)</f>
        <v>#REF!</v>
      </c>
      <c r="C11" s="209"/>
      <c r="D11" s="167"/>
      <c r="E11" s="188"/>
      <c r="F11" s="188"/>
      <c r="G11" s="97"/>
      <c r="H11" s="183"/>
      <c r="I11" s="160">
        <f>+SUMIF('по изворима и контима'!$D$12:$D$499,spisak!$C11,'по изворима и контима'!$J$12:$J$499)</f>
        <v>0</v>
      </c>
      <c r="J11" s="160">
        <f>+SUMIF('по изворима и контима'!$D$12:$D$499,spisak!$C11,'по изворима и контима'!$K$12:$K$499)</f>
        <v>0</v>
      </c>
      <c r="K11" s="160">
        <f>+SUMIF('по изворима и контима'!$D$12:$D$499,spisak!$C11,'по изворима и контима'!$L$12:$L$499)</f>
        <v>0</v>
      </c>
      <c r="L11" s="160">
        <f>+SUMIF('по изворима и контима'!$D$12:$D$499,spisak!$C11,'по изворима и контима'!$M$12:$M$499)</f>
        <v>0</v>
      </c>
      <c r="M11" s="160">
        <f>+SUMIF('по изворима и контима'!$D$12:$D$499,spisak!$C11,'по изворима и контима'!$N$12:$N$499)</f>
        <v>0</v>
      </c>
      <c r="N11" s="160">
        <f>+SUMIF('по изворима и контима'!$D$12:$D$499,spisak!$C11,'по изворима и контима'!$O$12:$O$499)</f>
        <v>0</v>
      </c>
      <c r="O11" s="160">
        <f>+SUMIF('по изворима и контима'!$D$12:$D$499,spisak!$C11,'по изворима и контима'!$P$12:$P$499)</f>
        <v>0</v>
      </c>
      <c r="P11" s="65">
        <f>+A11</f>
        <v>1</v>
      </c>
    </row>
    <row r="12" spans="1:29" ht="36" customHeight="1" x14ac:dyDescent="0.2">
      <c r="A12" s="94">
        <f>A11+1</f>
        <v>2</v>
      </c>
      <c r="B12" s="95" t="e">
        <f>CONCATENATE($A$4,RIGHT(CONCATENATE("0",#REF!),3),A12)</f>
        <v>#REF!</v>
      </c>
      <c r="C12" s="168"/>
      <c r="D12" s="167"/>
      <c r="E12" s="188"/>
      <c r="F12" s="188"/>
      <c r="G12" s="97"/>
      <c r="H12" s="183"/>
      <c r="I12" s="160">
        <f>+SUMIF('по изворима и контима'!$D$12:$D$499,spisak!$C12,'по изворима и контима'!$J$12:$J$499)</f>
        <v>0</v>
      </c>
      <c r="J12" s="160">
        <f>+SUMIF('по изворима и контима'!$D$12:$D$499,spisak!$C12,'по изворима и контима'!$K$12:$K$499)</f>
        <v>0</v>
      </c>
      <c r="K12" s="160">
        <f>+SUMIF('по изворима и контима'!$D$12:$D$499,spisak!$C12,'по изворима и контима'!$L$12:$L$499)</f>
        <v>0</v>
      </c>
      <c r="L12" s="160">
        <f>+SUMIF('по изворима и контима'!$D$12:$D$499,spisak!$C12,'по изворима и контима'!$M$12:$M$499)</f>
        <v>0</v>
      </c>
      <c r="M12" s="160">
        <f>+SUMIF('по изворима и контима'!$D$12:$D$499,spisak!$C12,'по изворима и контима'!$N$12:$N$499)</f>
        <v>0</v>
      </c>
      <c r="N12" s="160">
        <f>+SUMIF('по изворима и контима'!$D$12:$D$499,spisak!$C12,'по изворима и контима'!$O$12:$O$499)</f>
        <v>0</v>
      </c>
      <c r="O12" s="160">
        <f>+SUMIF('по изворима и контима'!$D$12:$D$499,spisak!$C12,'по изворима и контима'!$P$12:$P$499)</f>
        <v>0</v>
      </c>
      <c r="P12" s="65">
        <f t="shared" ref="P12:P30" si="1">+A12</f>
        <v>2</v>
      </c>
    </row>
    <row r="13" spans="1:29" ht="36" customHeight="1" x14ac:dyDescent="0.2">
      <c r="A13" s="94">
        <f t="shared" ref="A13:A23" si="2">A12+1</f>
        <v>3</v>
      </c>
      <c r="B13" s="95" t="e">
        <f>CONCATENATE($A$4,RIGHT(CONCATENATE("0",#REF!),3),A13)</f>
        <v>#REF!</v>
      </c>
      <c r="C13" s="168"/>
      <c r="D13" s="167"/>
      <c r="E13" s="188"/>
      <c r="F13" s="188"/>
      <c r="G13" s="97"/>
      <c r="H13" s="183"/>
      <c r="I13" s="160">
        <f>+SUMIF('по изворима и контима'!$D$12:$D$499,spisak!$C13,'по изворима и контима'!$J$12:$J$499)</f>
        <v>0</v>
      </c>
      <c r="J13" s="160">
        <f>+SUMIF('по изворима и контима'!$D$12:$D$499,spisak!$C13,'по изворима и контима'!$K$12:$K$499)</f>
        <v>0</v>
      </c>
      <c r="K13" s="160">
        <f>+SUMIF('по изворима и контима'!$D$12:$D$499,spisak!$C13,'по изворима и контима'!$L$12:$L$499)</f>
        <v>0</v>
      </c>
      <c r="L13" s="160">
        <f>+SUMIF('по изворима и контима'!$D$12:$D$499,spisak!$C13,'по изворима и контима'!$M$12:$M$499)</f>
        <v>0</v>
      </c>
      <c r="M13" s="160">
        <f>+SUMIF('по изворима и контима'!$D$12:$D$499,spisak!$C13,'по изворима и контима'!$N$12:$N$499)</f>
        <v>0</v>
      </c>
      <c r="N13" s="160">
        <f>+SUMIF('по изворима и контима'!$D$12:$D$499,spisak!$C13,'по изворима и контима'!$O$12:$O$499)</f>
        <v>0</v>
      </c>
      <c r="O13" s="160">
        <f>+SUMIF('по изворима и контима'!$D$12:$D$499,spisak!$C13,'по изворима и контима'!$P$12:$P$499)</f>
        <v>0</v>
      </c>
      <c r="P13" s="65">
        <f t="shared" si="1"/>
        <v>3</v>
      </c>
    </row>
    <row r="14" spans="1:29" ht="36" customHeight="1" x14ac:dyDescent="0.2">
      <c r="A14" s="94">
        <f t="shared" si="2"/>
        <v>4</v>
      </c>
      <c r="B14" s="95" t="e">
        <f>CONCATENATE($A$4,RIGHT(CONCATENATE("0",#REF!),3),A14)</f>
        <v>#REF!</v>
      </c>
      <c r="C14" s="168"/>
      <c r="D14" s="167"/>
      <c r="E14" s="188"/>
      <c r="F14" s="188"/>
      <c r="G14" s="97"/>
      <c r="H14" s="183"/>
      <c r="I14" s="160">
        <f>+SUMIF('по изворима и контима'!$D$12:$D$499,spisak!$C14,'по изворима и контима'!$J$12:$J$499)</f>
        <v>0</v>
      </c>
      <c r="J14" s="160">
        <f>+SUMIF('по изворима и контима'!$D$12:$D$499,spisak!$C14,'по изворима и контима'!$K$12:$K$499)</f>
        <v>0</v>
      </c>
      <c r="K14" s="160">
        <f>+SUMIF('по изворима и контима'!$D$12:$D$499,spisak!$C14,'по изворима и контима'!$L$12:$L$499)</f>
        <v>0</v>
      </c>
      <c r="L14" s="160">
        <f>+SUMIF('по изворима и контима'!$D$12:$D$499,spisak!$C14,'по изворима и контима'!$M$12:$M$499)</f>
        <v>0</v>
      </c>
      <c r="M14" s="160">
        <f>+SUMIF('по изворима и контима'!$D$12:$D$499,spisak!$C14,'по изворима и контима'!$N$12:$N$499)</f>
        <v>0</v>
      </c>
      <c r="N14" s="160">
        <f>+SUMIF('по изворима и контима'!$D$12:$D$499,spisak!$C14,'по изворима и контима'!$O$12:$O$499)</f>
        <v>0</v>
      </c>
      <c r="O14" s="160">
        <f>+SUMIF('по изворима и контима'!$D$12:$D$499,spisak!$C14,'по изворима и контима'!$P$12:$P$499)</f>
        <v>0</v>
      </c>
      <c r="P14" s="65">
        <f t="shared" si="1"/>
        <v>4</v>
      </c>
    </row>
    <row r="15" spans="1:29" ht="36" customHeight="1" x14ac:dyDescent="0.2">
      <c r="A15" s="94">
        <f t="shared" si="2"/>
        <v>5</v>
      </c>
      <c r="B15" s="95" t="e">
        <f>CONCATENATE($A$4,RIGHT(CONCATENATE("0",#REF!),3),A15)</f>
        <v>#REF!</v>
      </c>
      <c r="C15" s="168"/>
      <c r="D15" s="167"/>
      <c r="E15" s="188"/>
      <c r="F15" s="188"/>
      <c r="G15" s="97"/>
      <c r="H15" s="183"/>
      <c r="I15" s="160">
        <f>+SUMIF('по изворима и контима'!$D$12:$D$499,spisak!$C15,'по изворима и контима'!$J$12:$J$499)</f>
        <v>0</v>
      </c>
      <c r="J15" s="160">
        <f>+SUMIF('по изворима и контима'!$D$12:$D$499,spisak!$C15,'по изворима и контима'!$K$12:$K$499)</f>
        <v>0</v>
      </c>
      <c r="K15" s="160">
        <f>+SUMIF('по изворима и контима'!$D$12:$D$499,spisak!$C15,'по изворима и контима'!$L$12:$L$499)</f>
        <v>0</v>
      </c>
      <c r="L15" s="160">
        <f>+SUMIF('по изворима и контима'!$D$12:$D$499,spisak!$C15,'по изворима и контима'!$M$12:$M$499)</f>
        <v>0</v>
      </c>
      <c r="M15" s="160">
        <f>+SUMIF('по изворима и контима'!$D$12:$D$499,spisak!$C15,'по изворима и контима'!$N$12:$N$499)</f>
        <v>0</v>
      </c>
      <c r="N15" s="160">
        <f>+SUMIF('по изворима и контима'!$D$12:$D$499,spisak!$C15,'по изворима и контима'!$O$12:$O$499)</f>
        <v>0</v>
      </c>
      <c r="O15" s="160">
        <f>+SUMIF('по изворима и контима'!$D$12:$D$499,spisak!$C15,'по изворима и контима'!$P$12:$P$499)</f>
        <v>0</v>
      </c>
      <c r="P15" s="65">
        <f t="shared" si="1"/>
        <v>5</v>
      </c>
    </row>
    <row r="16" spans="1:29" ht="36" customHeight="1" x14ac:dyDescent="0.2">
      <c r="A16" s="94">
        <f t="shared" si="2"/>
        <v>6</v>
      </c>
      <c r="B16" s="95" t="e">
        <f>CONCATENATE($A$4,RIGHT(CONCATENATE("0",#REF!),3),A16)</f>
        <v>#REF!</v>
      </c>
      <c r="C16" s="58"/>
      <c r="D16" s="167"/>
      <c r="E16" s="188"/>
      <c r="F16" s="188"/>
      <c r="G16" s="97"/>
      <c r="H16" s="183"/>
      <c r="I16" s="160">
        <f>+SUMIF('по изворима и контима'!$D$12:$D$499,spisak!$C16,'по изворима и контима'!$J$12:$J$499)</f>
        <v>0</v>
      </c>
      <c r="J16" s="160">
        <f>+SUMIF('по изворима и контима'!$D$12:$D$499,spisak!$C16,'по изворима и контима'!$K$12:$K$499)</f>
        <v>0</v>
      </c>
      <c r="K16" s="160">
        <f>+SUMIF('по изворима и контима'!$D$12:$D$499,spisak!$C16,'по изворима и контима'!$L$12:$L$499)</f>
        <v>0</v>
      </c>
      <c r="L16" s="160">
        <f>+SUMIF('по изворима и контима'!$D$12:$D$499,spisak!$C16,'по изворима и контима'!$M$12:$M$499)</f>
        <v>0</v>
      </c>
      <c r="M16" s="160">
        <f>+SUMIF('по изворима и контима'!$D$12:$D$499,spisak!$C16,'по изворима и контима'!$N$12:$N$499)</f>
        <v>0</v>
      </c>
      <c r="N16" s="160">
        <f>+SUMIF('по изворима и контима'!$D$12:$D$499,spisak!$C16,'по изворима и контима'!$O$12:$O$499)</f>
        <v>0</v>
      </c>
      <c r="O16" s="160">
        <f>+SUMIF('по изворима и контима'!$D$12:$D$499,spisak!$C16,'по изворима и контима'!$P$12:$P$499)</f>
        <v>0</v>
      </c>
      <c r="P16" s="65">
        <f t="shared" si="1"/>
        <v>6</v>
      </c>
    </row>
    <row r="17" spans="1:16" ht="36" customHeight="1" x14ac:dyDescent="0.2">
      <c r="A17" s="94">
        <f t="shared" si="2"/>
        <v>7</v>
      </c>
      <c r="B17" s="95" t="e">
        <f>CONCATENATE($A$4,RIGHT(CONCATENATE("0",#REF!),3),A17)</f>
        <v>#REF!</v>
      </c>
      <c r="C17" s="58"/>
      <c r="D17" s="167"/>
      <c r="E17" s="188"/>
      <c r="F17" s="188"/>
      <c r="G17" s="97"/>
      <c r="H17" s="183"/>
      <c r="I17" s="160">
        <f>+SUMIF('по изворима и контима'!$D$12:$D$499,spisak!$C17,'по изворима и контима'!$J$12:$J$499)</f>
        <v>0</v>
      </c>
      <c r="J17" s="160">
        <f>+SUMIF('по изворима и контима'!$D$12:$D$499,spisak!$C17,'по изворима и контима'!$K$12:$K$499)</f>
        <v>0</v>
      </c>
      <c r="K17" s="160">
        <f>+SUMIF('по изворима и контима'!$D$12:$D$499,spisak!$C17,'по изворима и контима'!$L$12:$L$499)</f>
        <v>0</v>
      </c>
      <c r="L17" s="160">
        <f>+SUMIF('по изворима и контима'!$D$12:$D$499,spisak!$C17,'по изворима и контима'!$M$12:$M$499)</f>
        <v>0</v>
      </c>
      <c r="M17" s="160">
        <f>+SUMIF('по изворима и контима'!$D$12:$D$499,spisak!$C17,'по изворима и контима'!$N$12:$N$499)</f>
        <v>0</v>
      </c>
      <c r="N17" s="160">
        <f>+SUMIF('по изворима и контима'!$D$12:$D$499,spisak!$C17,'по изворима и контима'!$O$12:$O$499)</f>
        <v>0</v>
      </c>
      <c r="O17" s="160">
        <f>+SUMIF('по изворима и контима'!$D$12:$D$499,spisak!$C17,'по изворима и контима'!$P$12:$P$499)</f>
        <v>0</v>
      </c>
      <c r="P17" s="65">
        <f t="shared" si="1"/>
        <v>7</v>
      </c>
    </row>
    <row r="18" spans="1:16" ht="36" customHeight="1" x14ac:dyDescent="0.2">
      <c r="A18" s="94">
        <f t="shared" si="2"/>
        <v>8</v>
      </c>
      <c r="B18" s="95" t="e">
        <f>CONCATENATE($A$4,RIGHT(CONCATENATE("0",#REF!),3),A18)</f>
        <v>#REF!</v>
      </c>
      <c r="C18" s="58"/>
      <c r="D18" s="167"/>
      <c r="E18" s="188"/>
      <c r="F18" s="188"/>
      <c r="G18" s="97"/>
      <c r="H18" s="183"/>
      <c r="I18" s="160">
        <f>+SUMIF('по изворима и контима'!$D$12:$D$499,spisak!$C18,'по изворима и контима'!$J$12:$J$499)</f>
        <v>0</v>
      </c>
      <c r="J18" s="160">
        <f>+SUMIF('по изворима и контима'!$D$12:$D$499,spisak!$C18,'по изворима и контима'!$K$12:$K$499)</f>
        <v>0</v>
      </c>
      <c r="K18" s="160">
        <f>+SUMIF('по изворима и контима'!$D$12:$D$499,spisak!$C18,'по изворима и контима'!$L$12:$L$499)</f>
        <v>0</v>
      </c>
      <c r="L18" s="160">
        <f>+SUMIF('по изворима и контима'!$D$12:$D$499,spisak!$C18,'по изворима и контима'!$M$12:$M$499)</f>
        <v>0</v>
      </c>
      <c r="M18" s="160">
        <f>+SUMIF('по изворима и контима'!$D$12:$D$499,spisak!$C18,'по изворима и контима'!$N$12:$N$499)</f>
        <v>0</v>
      </c>
      <c r="N18" s="160">
        <f>+SUMIF('по изворима и контима'!$D$12:$D$499,spisak!$C18,'по изворима и контима'!$O$12:$O$499)</f>
        <v>0</v>
      </c>
      <c r="O18" s="160">
        <f>+SUMIF('по изворима и контима'!$D$12:$D$499,spisak!$C18,'по изворима и контима'!$P$12:$P$499)</f>
        <v>0</v>
      </c>
      <c r="P18" s="65">
        <f t="shared" si="1"/>
        <v>8</v>
      </c>
    </row>
    <row r="19" spans="1:16" ht="36" customHeight="1" x14ac:dyDescent="0.2">
      <c r="A19" s="94">
        <f t="shared" si="2"/>
        <v>9</v>
      </c>
      <c r="B19" s="95" t="e">
        <f>CONCATENATE($A$4,RIGHT(CONCATENATE("0",#REF!),3),A19)</f>
        <v>#REF!</v>
      </c>
      <c r="C19" s="58"/>
      <c r="D19" s="167"/>
      <c r="E19" s="188"/>
      <c r="F19" s="188"/>
      <c r="G19" s="97"/>
      <c r="H19" s="183"/>
      <c r="I19" s="160">
        <f>+SUMIF('по изворима и контима'!$D$12:$D$499,spisak!$C19,'по изворима и контима'!$J$12:$J$499)</f>
        <v>0</v>
      </c>
      <c r="J19" s="160">
        <f>+SUMIF('по изворима и контима'!$D$12:$D$499,spisak!$C19,'по изворима и контима'!$K$12:$K$499)</f>
        <v>0</v>
      </c>
      <c r="K19" s="160">
        <f>+SUMIF('по изворима и контима'!$D$12:$D$499,spisak!$C19,'по изворима и контима'!$L$12:$L$499)</f>
        <v>0</v>
      </c>
      <c r="L19" s="160">
        <f>+SUMIF('по изворима и контима'!$D$12:$D$499,spisak!$C19,'по изворима и контима'!$M$12:$M$499)</f>
        <v>0</v>
      </c>
      <c r="M19" s="160">
        <f>+SUMIF('по изворима и контима'!$D$12:$D$499,spisak!$C19,'по изворима и контима'!$N$12:$N$499)</f>
        <v>0</v>
      </c>
      <c r="N19" s="160">
        <f>+SUMIF('по изворима и контима'!$D$12:$D$499,spisak!$C19,'по изворима и контима'!$O$12:$O$499)</f>
        <v>0</v>
      </c>
      <c r="O19" s="160">
        <f>+SUMIF('по изворима и контима'!$D$12:$D$499,spisak!$C19,'по изворима и контима'!$P$12:$P$499)</f>
        <v>0</v>
      </c>
      <c r="P19" s="65">
        <f t="shared" si="1"/>
        <v>9</v>
      </c>
    </row>
    <row r="20" spans="1:16" ht="36" customHeight="1" x14ac:dyDescent="0.2">
      <c r="A20" s="94">
        <f t="shared" si="2"/>
        <v>10</v>
      </c>
      <c r="B20" s="95" t="e">
        <f>CONCATENATE($A$4,RIGHT(CONCATENATE("0",#REF!),3),A20)</f>
        <v>#REF!</v>
      </c>
      <c r="C20" s="58"/>
      <c r="D20" s="167"/>
      <c r="E20" s="188"/>
      <c r="F20" s="188"/>
      <c r="G20" s="97"/>
      <c r="H20" s="183"/>
      <c r="I20" s="160">
        <f>+SUMIF('по изворима и контима'!$D$12:$D$499,spisak!$C20,'по изворима и контима'!$J$12:$J$499)</f>
        <v>0</v>
      </c>
      <c r="J20" s="160">
        <f>+SUMIF('по изворима и контима'!$D$12:$D$499,spisak!$C20,'по изворима и контима'!$K$12:$K$499)</f>
        <v>0</v>
      </c>
      <c r="K20" s="160">
        <f>+SUMIF('по изворима и контима'!$D$12:$D$499,spisak!$C20,'по изворима и контима'!$L$12:$L$499)</f>
        <v>0</v>
      </c>
      <c r="L20" s="160">
        <f>+SUMIF('по изворима и контима'!$D$12:$D$499,spisak!$C20,'по изворима и контима'!$M$12:$M$499)</f>
        <v>0</v>
      </c>
      <c r="M20" s="160">
        <f>+SUMIF('по изворима и контима'!$D$12:$D$499,spisak!$C20,'по изворима и контима'!$N$12:$N$499)</f>
        <v>0</v>
      </c>
      <c r="N20" s="160">
        <f>+SUMIF('по изворима и контима'!$D$12:$D$499,spisak!$C20,'по изворима и контима'!$O$12:$O$499)</f>
        <v>0</v>
      </c>
      <c r="O20" s="160">
        <f>+SUMIF('по изворима и контима'!$D$12:$D$499,spisak!$C20,'по изворима и контима'!$P$12:$P$499)</f>
        <v>0</v>
      </c>
      <c r="P20" s="65">
        <f t="shared" si="1"/>
        <v>10</v>
      </c>
    </row>
    <row r="21" spans="1:16" ht="36" customHeight="1" x14ac:dyDescent="0.2">
      <c r="A21" s="94">
        <f t="shared" si="2"/>
        <v>11</v>
      </c>
      <c r="B21" s="95" t="e">
        <f>CONCATENATE($A$4,RIGHT(CONCATENATE("0",#REF!),3),A21)</f>
        <v>#REF!</v>
      </c>
      <c r="C21" s="58"/>
      <c r="D21" s="167"/>
      <c r="E21" s="188"/>
      <c r="F21" s="188"/>
      <c r="G21" s="97"/>
      <c r="H21" s="183"/>
      <c r="I21" s="160">
        <f>+SUMIF('по изворима и контима'!$D$12:$D$499,spisak!$C21,'по изворима и контима'!$J$12:$J$499)</f>
        <v>0</v>
      </c>
      <c r="J21" s="160">
        <f>+SUMIF('по изворима и контима'!$D$12:$D$499,spisak!$C21,'по изворима и контима'!$K$12:$K$499)</f>
        <v>0</v>
      </c>
      <c r="K21" s="160">
        <f>+SUMIF('по изворима и контима'!$D$12:$D$499,spisak!$C21,'по изворима и контима'!$L$12:$L$499)</f>
        <v>0</v>
      </c>
      <c r="L21" s="160">
        <f>+SUMIF('по изворима и контима'!$D$12:$D$499,spisak!$C21,'по изворима и контима'!$M$12:$M$499)</f>
        <v>0</v>
      </c>
      <c r="M21" s="160">
        <f>+SUMIF('по изворима и контима'!$D$12:$D$499,spisak!$C21,'по изворима и контима'!$N$12:$N$499)</f>
        <v>0</v>
      </c>
      <c r="N21" s="160">
        <f>+SUMIF('по изворима и контима'!$D$12:$D$499,spisak!$C21,'по изворима и контима'!$O$12:$O$499)</f>
        <v>0</v>
      </c>
      <c r="O21" s="160">
        <f>+SUMIF('по изворима и контима'!$D$12:$D$499,spisak!$C21,'по изворима и контима'!$P$12:$P$499)</f>
        <v>0</v>
      </c>
      <c r="P21" s="65">
        <f t="shared" si="1"/>
        <v>11</v>
      </c>
    </row>
    <row r="22" spans="1:16" ht="36" customHeight="1" x14ac:dyDescent="0.2">
      <c r="A22" s="94">
        <f t="shared" si="2"/>
        <v>12</v>
      </c>
      <c r="B22" s="95" t="e">
        <f>CONCATENATE($A$4,RIGHT(CONCATENATE("0",#REF!),3),A22)</f>
        <v>#REF!</v>
      </c>
      <c r="C22" s="58"/>
      <c r="D22" s="167"/>
      <c r="E22" s="188"/>
      <c r="F22" s="188"/>
      <c r="G22" s="97"/>
      <c r="H22" s="183"/>
      <c r="I22" s="160">
        <f>+SUMIF('по изворима и контима'!$D$12:$D$499,spisak!$C22,'по изворима и контима'!$J$12:$J$499)</f>
        <v>0</v>
      </c>
      <c r="J22" s="160">
        <f>+SUMIF('по изворима и контима'!$D$12:$D$499,spisak!$C22,'по изворима и контима'!$K$12:$K$499)</f>
        <v>0</v>
      </c>
      <c r="K22" s="160">
        <f>+SUMIF('по изворима и контима'!$D$12:$D$499,spisak!$C22,'по изворима и контима'!$L$12:$L$499)</f>
        <v>0</v>
      </c>
      <c r="L22" s="160">
        <f>+SUMIF('по изворима и контима'!$D$12:$D$499,spisak!$C22,'по изворима и контима'!$M$12:$M$499)</f>
        <v>0</v>
      </c>
      <c r="M22" s="160">
        <f>+SUMIF('по изворима и контима'!$D$12:$D$499,spisak!$C22,'по изворима и контима'!$N$12:$N$499)</f>
        <v>0</v>
      </c>
      <c r="N22" s="160">
        <f>+SUMIF('по изворима и контима'!$D$12:$D$499,spisak!$C22,'по изворима и контима'!$O$12:$O$499)</f>
        <v>0</v>
      </c>
      <c r="O22" s="160">
        <f>+SUMIF('по изворима и контима'!$D$12:$D$499,spisak!$C22,'по изворима и контима'!$P$12:$P$499)</f>
        <v>0</v>
      </c>
      <c r="P22" s="65">
        <f t="shared" si="1"/>
        <v>12</v>
      </c>
    </row>
    <row r="23" spans="1:16" ht="36" customHeight="1" x14ac:dyDescent="0.2">
      <c r="A23" s="94">
        <f t="shared" si="2"/>
        <v>13</v>
      </c>
      <c r="B23" s="95" t="e">
        <f>CONCATENATE($A$4,RIGHT(CONCATENATE("0",#REF!),3),A23)</f>
        <v>#REF!</v>
      </c>
      <c r="C23" s="58"/>
      <c r="D23" s="167"/>
      <c r="E23" s="188"/>
      <c r="F23" s="188"/>
      <c r="G23" s="97"/>
      <c r="H23" s="183"/>
      <c r="I23" s="160">
        <f>+SUMIF('по изворима и контима'!$D$12:$D$499,spisak!$C23,'по изворима и контима'!$J$12:$J$499)</f>
        <v>0</v>
      </c>
      <c r="J23" s="160">
        <f>+SUMIF('по изворима и контима'!$D$12:$D$499,spisak!$C23,'по изворима и контима'!$K$12:$K$499)</f>
        <v>0</v>
      </c>
      <c r="K23" s="160">
        <f>+SUMIF('по изворима и контима'!$D$12:$D$499,spisak!$C23,'по изворима и контима'!$L$12:$L$499)</f>
        <v>0</v>
      </c>
      <c r="L23" s="160">
        <f>+SUMIF('по изворима и контима'!$D$12:$D$499,spisak!$C23,'по изворима и контима'!$M$12:$M$499)</f>
        <v>0</v>
      </c>
      <c r="M23" s="160">
        <f>+SUMIF('по изворима и контима'!$D$12:$D$499,spisak!$C23,'по изворима и контима'!$N$12:$N$499)</f>
        <v>0</v>
      </c>
      <c r="N23" s="160">
        <f>+SUMIF('по изворима и контима'!$D$12:$D$499,spisak!$C23,'по изворима и контима'!$O$12:$O$499)</f>
        <v>0</v>
      </c>
      <c r="O23" s="160">
        <f>+SUMIF('по изворима и контима'!$D$12:$D$499,spisak!$C23,'по изворима и контима'!$P$12:$P$499)</f>
        <v>0</v>
      </c>
      <c r="P23" s="65">
        <f t="shared" si="1"/>
        <v>13</v>
      </c>
    </row>
    <row r="24" spans="1:16" ht="36" customHeight="1" x14ac:dyDescent="0.2">
      <c r="A24" s="94">
        <f t="shared" ref="A24:A30" si="3">A23+1</f>
        <v>14</v>
      </c>
      <c r="B24" s="95" t="e">
        <f>CONCATENATE($A$4,RIGHT(CONCATENATE("0",#REF!),3),A24)</f>
        <v>#REF!</v>
      </c>
      <c r="C24" s="58"/>
      <c r="D24" s="167"/>
      <c r="E24" s="188"/>
      <c r="F24" s="188"/>
      <c r="G24" s="97"/>
      <c r="H24" s="183"/>
      <c r="I24" s="160">
        <f>+SUMIF('по изворима и контима'!$D$12:$D$499,spisak!$C24,'по изворима и контима'!$J$12:$J$499)</f>
        <v>0</v>
      </c>
      <c r="J24" s="160">
        <f>+SUMIF('по изворима и контима'!$D$12:$D$499,spisak!$C24,'по изворима и контима'!$K$12:$K$499)</f>
        <v>0</v>
      </c>
      <c r="K24" s="160">
        <f>+SUMIF('по изворима и контима'!$D$12:$D$499,spisak!$C24,'по изворима и контима'!$L$12:$L$499)</f>
        <v>0</v>
      </c>
      <c r="L24" s="160">
        <f>+SUMIF('по изворима и контима'!$D$12:$D$499,spisak!$C24,'по изворима и контима'!$M$12:$M$499)</f>
        <v>0</v>
      </c>
      <c r="M24" s="160">
        <f>+SUMIF('по изворима и контима'!$D$12:$D$499,spisak!$C24,'по изворима и контима'!$N$12:$N$499)</f>
        <v>0</v>
      </c>
      <c r="N24" s="160">
        <f>+SUMIF('по изворима и контима'!$D$12:$D$499,spisak!$C24,'по изворима и контима'!$O$12:$O$499)</f>
        <v>0</v>
      </c>
      <c r="O24" s="160">
        <f>+SUMIF('по изворима и контима'!$D$12:$D$499,spisak!$C24,'по изворима и контима'!$P$12:$P$499)</f>
        <v>0</v>
      </c>
      <c r="P24" s="65">
        <f t="shared" si="1"/>
        <v>14</v>
      </c>
    </row>
    <row r="25" spans="1:16" ht="36" customHeight="1" x14ac:dyDescent="0.2">
      <c r="A25" s="94">
        <f t="shared" si="3"/>
        <v>15</v>
      </c>
      <c r="B25" s="95" t="e">
        <f>CONCATENATE($A$4,RIGHT(CONCATENATE("0",#REF!),3),A25)</f>
        <v>#REF!</v>
      </c>
      <c r="C25" s="58"/>
      <c r="D25" s="167"/>
      <c r="E25" s="188"/>
      <c r="F25" s="188"/>
      <c r="G25" s="97"/>
      <c r="H25" s="183"/>
      <c r="I25" s="160">
        <f>+SUMIF('по изворима и контима'!$D$12:$D$499,spisak!$C25,'по изворима и контима'!$J$12:$J$499)</f>
        <v>0</v>
      </c>
      <c r="J25" s="160">
        <f>+SUMIF('по изворима и контима'!$D$12:$D$499,spisak!$C25,'по изворима и контима'!$K$12:$K$499)</f>
        <v>0</v>
      </c>
      <c r="K25" s="160">
        <f>+SUMIF('по изворима и контима'!$D$12:$D$499,spisak!$C25,'по изворима и контима'!$L$12:$L$499)</f>
        <v>0</v>
      </c>
      <c r="L25" s="160">
        <f>+SUMIF('по изворима и контима'!$D$12:$D$499,spisak!$C25,'по изворима и контима'!$M$12:$M$499)</f>
        <v>0</v>
      </c>
      <c r="M25" s="160">
        <f>+SUMIF('по изворима и контима'!$D$12:$D$499,spisak!$C25,'по изворима и контима'!$N$12:$N$499)</f>
        <v>0</v>
      </c>
      <c r="N25" s="160">
        <f>+SUMIF('по изворима и контима'!$D$12:$D$499,spisak!$C25,'по изворима и контима'!$O$12:$O$499)</f>
        <v>0</v>
      </c>
      <c r="O25" s="160">
        <f>+SUMIF('по изворима и контима'!$D$12:$D$499,spisak!$C25,'по изворима и контима'!$P$12:$P$499)</f>
        <v>0</v>
      </c>
      <c r="P25" s="65">
        <f t="shared" si="1"/>
        <v>15</v>
      </c>
    </row>
    <row r="26" spans="1:16" ht="36" customHeight="1" x14ac:dyDescent="0.2">
      <c r="A26" s="94">
        <f t="shared" si="3"/>
        <v>16</v>
      </c>
      <c r="B26" s="95" t="e">
        <f>CONCATENATE($A$4,RIGHT(CONCATENATE("0",#REF!),3),A26)</f>
        <v>#REF!</v>
      </c>
      <c r="C26" s="58"/>
      <c r="D26" s="167"/>
      <c r="E26" s="188"/>
      <c r="F26" s="188"/>
      <c r="G26" s="97"/>
      <c r="H26" s="183"/>
      <c r="I26" s="160">
        <f>+SUMIF('по изворима и контима'!$D$12:$D$499,spisak!$C26,'по изворима и контима'!$J$12:$J$499)</f>
        <v>0</v>
      </c>
      <c r="J26" s="160">
        <f>+SUMIF('по изворима и контима'!$D$12:$D$499,spisak!$C26,'по изворима и контима'!$K$12:$K$499)</f>
        <v>0</v>
      </c>
      <c r="K26" s="160">
        <f>+SUMIF('по изворима и контима'!$D$12:$D$499,spisak!$C26,'по изворима и контима'!$L$12:$L$499)</f>
        <v>0</v>
      </c>
      <c r="L26" s="160">
        <f>+SUMIF('по изворима и контима'!$D$12:$D$499,spisak!$C26,'по изворима и контима'!$M$12:$M$499)</f>
        <v>0</v>
      </c>
      <c r="M26" s="160">
        <f>+SUMIF('по изворима и контима'!$D$12:$D$499,spisak!$C26,'по изворима и контима'!$N$12:$N$499)</f>
        <v>0</v>
      </c>
      <c r="N26" s="160">
        <f>+SUMIF('по изворима и контима'!$D$12:$D$499,spisak!$C26,'по изворима и контима'!$O$12:$O$499)</f>
        <v>0</v>
      </c>
      <c r="O26" s="160">
        <f>+SUMIF('по изворима и контима'!$D$12:$D$499,spisak!$C26,'по изворима и контима'!$P$12:$P$499)</f>
        <v>0</v>
      </c>
      <c r="P26" s="65">
        <f t="shared" si="1"/>
        <v>16</v>
      </c>
    </row>
    <row r="27" spans="1:16" ht="36" customHeight="1" x14ac:dyDescent="0.2">
      <c r="A27" s="94">
        <f t="shared" si="3"/>
        <v>17</v>
      </c>
      <c r="B27" s="95" t="e">
        <f>CONCATENATE($A$4,RIGHT(CONCATENATE("0",#REF!),3),A27)</f>
        <v>#REF!</v>
      </c>
      <c r="C27" s="58"/>
      <c r="D27" s="167"/>
      <c r="E27" s="188"/>
      <c r="F27" s="188"/>
      <c r="G27" s="97"/>
      <c r="H27" s="183"/>
      <c r="I27" s="160">
        <f>+SUMIF('по изворима и контима'!$D$12:$D$499,spisak!$C27,'по изворима и контима'!$J$12:$J$499)</f>
        <v>0</v>
      </c>
      <c r="J27" s="160">
        <f>+SUMIF('по изворима и контима'!$D$12:$D$499,spisak!$C27,'по изворима и контима'!$K$12:$K$499)</f>
        <v>0</v>
      </c>
      <c r="K27" s="160">
        <f>+SUMIF('по изворима и контима'!$D$12:$D$499,spisak!$C27,'по изворима и контима'!$L$12:$L$499)</f>
        <v>0</v>
      </c>
      <c r="L27" s="160">
        <f>+SUMIF('по изворима и контима'!$D$12:$D$499,spisak!$C27,'по изворима и контима'!$M$12:$M$499)</f>
        <v>0</v>
      </c>
      <c r="M27" s="160">
        <f>+SUMIF('по изворима и контима'!$D$12:$D$499,spisak!$C27,'по изворима и контима'!$N$12:$N$499)</f>
        <v>0</v>
      </c>
      <c r="N27" s="160">
        <f>+SUMIF('по изворима и контима'!$D$12:$D$499,spisak!$C27,'по изворима и контима'!$O$12:$O$499)</f>
        <v>0</v>
      </c>
      <c r="O27" s="160">
        <f>+SUMIF('по изворима и контима'!$D$12:$D$499,spisak!$C27,'по изворима и контима'!$P$12:$P$499)</f>
        <v>0</v>
      </c>
      <c r="P27" s="65">
        <f t="shared" si="1"/>
        <v>17</v>
      </c>
    </row>
    <row r="28" spans="1:16" ht="36" customHeight="1" x14ac:dyDescent="0.2">
      <c r="A28" s="94">
        <f t="shared" si="3"/>
        <v>18</v>
      </c>
      <c r="B28" s="95" t="e">
        <f>CONCATENATE($A$4,RIGHT(CONCATENATE("0",#REF!),3),A28)</f>
        <v>#REF!</v>
      </c>
      <c r="C28" s="58"/>
      <c r="D28" s="167"/>
      <c r="E28" s="188"/>
      <c r="F28" s="188"/>
      <c r="G28" s="97"/>
      <c r="H28" s="183"/>
      <c r="I28" s="160">
        <f>+SUMIF('по изворима и контима'!$D$12:$D$499,spisak!$C28,'по изворима и контима'!$J$12:$J$499)</f>
        <v>0</v>
      </c>
      <c r="J28" s="160">
        <f>+SUMIF('по изворима и контима'!$D$12:$D$499,spisak!$C28,'по изворима и контима'!$K$12:$K$499)</f>
        <v>0</v>
      </c>
      <c r="K28" s="160">
        <f>+SUMIF('по изворима и контима'!$D$12:$D$499,spisak!$C28,'по изворима и контима'!$L$12:$L$499)</f>
        <v>0</v>
      </c>
      <c r="L28" s="160">
        <f>+SUMIF('по изворима и контима'!$D$12:$D$499,spisak!$C28,'по изворима и контима'!$M$12:$M$499)</f>
        <v>0</v>
      </c>
      <c r="M28" s="160">
        <f>+SUMIF('по изворима и контима'!$D$12:$D$499,spisak!$C28,'по изворима и контима'!$N$12:$N$499)</f>
        <v>0</v>
      </c>
      <c r="N28" s="160">
        <f>+SUMIF('по изворима и контима'!$D$12:$D$499,spisak!$C28,'по изворима и контима'!$O$12:$O$499)</f>
        <v>0</v>
      </c>
      <c r="O28" s="160">
        <f>+SUMIF('по изворима и контима'!$D$12:$D$499,spisak!$C28,'по изворима и контима'!$P$12:$P$499)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контима'!$D$12:$D$499,spisak!$C29,'по изворима и контима'!$J$12:$J$499)</f>
        <v>0</v>
      </c>
      <c r="J29" s="160">
        <f>+SUMIF('по изворима и контима'!$D$12:$D$499,spisak!$C29,'по изворима и контима'!$K$12:$K$499)</f>
        <v>0</v>
      </c>
      <c r="K29" s="160">
        <f>+SUMIF('по изворима и контима'!$D$12:$D$499,spisak!$C29,'по изворима и контима'!$L$12:$L$499)</f>
        <v>0</v>
      </c>
      <c r="L29" s="160">
        <f>+SUMIF('по изворима и контима'!$D$12:$D$499,spisak!$C29,'по изворима и контима'!$M$12:$M$499)</f>
        <v>0</v>
      </c>
      <c r="M29" s="160">
        <f>+SUMIF('по изворима и контима'!$D$12:$D$499,spisak!$C29,'по изворима и контима'!$N$12:$N$499)</f>
        <v>0</v>
      </c>
      <c r="N29" s="160">
        <f>+SUMIF('по изворима и контима'!$D$12:$D$499,spisak!$C29,'по изворима и контима'!$O$12:$O$499)</f>
        <v>0</v>
      </c>
      <c r="O29" s="160">
        <f>+SUMIF('по изворима и контима'!$D$12:$D$499,spisak!$C29,'по изворима и контима'!$P$12:$P$499)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контима'!$D$12:$D$499,spisak!$C30,'по изворима и контима'!$J$12:$J$499)</f>
        <v>0</v>
      </c>
      <c r="J30" s="160">
        <f>+SUMIF('по изворима и контима'!$D$12:$D$499,spisak!$C30,'по изворима и контима'!$K$12:$K$499)</f>
        <v>0</v>
      </c>
      <c r="K30" s="160">
        <f>+SUMIF('по изворима и контима'!$D$12:$D$499,spisak!$C30,'по изворима и контима'!$L$12:$L$499)</f>
        <v>0</v>
      </c>
      <c r="L30" s="160">
        <f>+SUMIF('по изворима и контима'!$D$12:$D$499,spisak!$C30,'по изворима и контима'!$M$12:$M$499)</f>
        <v>0</v>
      </c>
      <c r="M30" s="160">
        <f>+SUMIF('по изворима и контима'!$D$12:$D$499,spisak!$C30,'по изворима и контима'!$N$12:$N$499)</f>
        <v>0</v>
      </c>
      <c r="N30" s="160">
        <f>+SUMIF('по изворима и контима'!$D$12:$D$499,spisak!$C30,'по изворима и контима'!$O$12:$O$499)</f>
        <v>0</v>
      </c>
      <c r="O30" s="160">
        <f>+SUMIF('по изворима и контима'!$D$12:$D$499,spisak!$C30,'по изворима и контима'!$P$12:$P$499)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/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10" t="s">
        <v>677</v>
      </c>
      <c r="M35" s="210"/>
      <c r="N35" s="21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">
    <cfRule type="expression" dxfId="88" priority="71">
      <formula>#REF!&gt;0</formula>
    </cfRule>
  </conditionalFormatting>
  <conditionalFormatting sqref="M19:M30 N11:N30">
    <cfRule type="expression" dxfId="87" priority="67" stopIfTrue="1">
      <formula>#REF!&gt;0</formula>
    </cfRule>
  </conditionalFormatting>
  <conditionalFormatting sqref="M24:O30 M20:N30 M19 N11:O30">
    <cfRule type="expression" dxfId="86" priority="65" stopIfTrue="1">
      <formula>#REF!&gt;0</formula>
    </cfRule>
  </conditionalFormatting>
  <conditionalFormatting sqref="N24:O30 N20:N30 O11:O30">
    <cfRule type="expression" dxfId="85" priority="53" stopIfTrue="1">
      <formula>#REF!&gt;0</formula>
    </cfRule>
  </conditionalFormatting>
  <conditionalFormatting sqref="M15:N18 L19:L30 M11:M30">
    <cfRule type="expression" dxfId="84" priority="51">
      <formula>#REF!&gt;0</formula>
    </cfRule>
  </conditionalFormatting>
  <conditionalFormatting sqref="G6:H6">
    <cfRule type="expression" dxfId="8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контима'!G12:G499,"&gt;0")</f>
        <v>0</v>
      </c>
      <c r="O1" s="122">
        <f>IF(+SUM('по изворима и контима'!J12:P499)&lt;&gt;SUM(O4:O647),111,0)</f>
        <v>0</v>
      </c>
    </row>
    <row r="2" spans="1:18" ht="15.75" thickBot="1" x14ac:dyDescent="0.3">
      <c r="O2" s="127" t="str">
        <f>IF(+SUM(O4:O647)=SUM('по изворима и контима'!J12:P500),"OK-sve je učitano","PAŽNJA-nije sve učitano - zovi administratora")</f>
        <v>OK-sve je učitano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0</v>
      </c>
      <c r="B4">
        <f>+IF(A1&gt;0,1,0)</f>
        <v>0</v>
      </c>
      <c r="C4" s="121">
        <f>IF(A4=0,0,+spisak!A$4)</f>
        <v>0</v>
      </c>
      <c r="D4">
        <f>IF(A4=0,0,+spisak!C$4)</f>
        <v>0</v>
      </c>
      <c r="E4" s="169">
        <f>IF(A4=0,0,+spisak!#REF!)</f>
        <v>0</v>
      </c>
      <c r="F4">
        <f>IF(A4=0,0,+VLOOKUP($A4,'по изворима и контима'!$A$12:D$499,4,FALSE))</f>
        <v>0</v>
      </c>
      <c r="G4">
        <f>IF(A4=0,0,+VLOOKUP($A4,'по изворима и контима'!$A$12:G$499,5,FALSE))</f>
        <v>0</v>
      </c>
      <c r="H4">
        <f>IF(A4=0,0,+VLOOKUP($A4,'по изворима и контима'!$A$12:H$499,6,FALSE))</f>
        <v>0</v>
      </c>
      <c r="I4">
        <f>IF(A4=0,0,+VLOOKUP($A4,'по изворима и контима'!$A$12:H$499,7,FALSE))</f>
        <v>0</v>
      </c>
      <c r="J4">
        <f>IF(A4=0,0,+VLOOKUP($A4,'по изворима и контима'!$A$12:I$499,8,FALSE))</f>
        <v>0</v>
      </c>
      <c r="K4">
        <f>IF(B4=0,0,+VLOOKUP($A4,'по изворима и контима'!$A$12:J$499,9,FALSE))</f>
        <v>0</v>
      </c>
      <c r="L4">
        <f>IF($A4=0,0,+VLOOKUP($F4,spisak!$C$11:$F$30,3,FALSE))</f>
        <v>0</v>
      </c>
      <c r="M4">
        <f>IF($A4=0,0,+VLOOKUP($F4,spisak!$C$11:$F$30,4,FALSE))</f>
        <v>0</v>
      </c>
      <c r="N4" s="140">
        <f>+IF(A4=0,0,"do 2015")</f>
        <v>0</v>
      </c>
      <c r="O4" s="122">
        <f>IF(A4=0,0,+VLOOKUP($A4,'по изворима и контима'!$A$12:L$499,COLUMN('по изворима и контима'!J:J),FALSE))</f>
        <v>0</v>
      </c>
    </row>
    <row r="5" spans="1:18" x14ac:dyDescent="0.25">
      <c r="A5">
        <f t="shared" ref="A5:A10" si="0">+A4</f>
        <v>0</v>
      </c>
      <c r="B5">
        <f>+IF(A5&gt;0,+B4+1,0)</f>
        <v>0</v>
      </c>
      <c r="C5" s="121">
        <f>IF(A5=0,0,+spisak!A$4)</f>
        <v>0</v>
      </c>
      <c r="D5">
        <f>IF(A5=0,0,+spisak!C$4)</f>
        <v>0</v>
      </c>
      <c r="E5" s="169">
        <f>IF(A5=0,0,+spisak!#REF!)</f>
        <v>0</v>
      </c>
      <c r="F5">
        <f>IF(A5=0,0,+VLOOKUP($A5,'по изворима и контима'!$A$12:D$499,4,FALSE))</f>
        <v>0</v>
      </c>
      <c r="G5">
        <f>IF(A5=0,0,+VLOOKUP($A5,'по изворима и контима'!$A$12:G$499,5,FALSE))</f>
        <v>0</v>
      </c>
      <c r="H5">
        <f>IF(A5=0,0,+VLOOKUP($A5,'по изворима и контима'!$A$12:H$499,6,FALSE))</f>
        <v>0</v>
      </c>
      <c r="I5">
        <f>IF(A5=0,0,+VLOOKUP($A5,'по изворима и контима'!$A$12:H$499,7,FALSE))</f>
        <v>0</v>
      </c>
      <c r="J5">
        <f>IF(A5=0,0,+VLOOKUP($A5,'по изворима и контима'!$A$12:I$499,8,FALSE))</f>
        <v>0</v>
      </c>
      <c r="K5">
        <f>IF(B5=0,0,+VLOOKUP($A5,'по изворима и контима'!$A$12:J$499,9,FALSE))</f>
        <v>0</v>
      </c>
      <c r="L5">
        <f>IF($A5=0,0,+VLOOKUP($F5,spisak!$C$11:$F$30,3,FALSE))</f>
        <v>0</v>
      </c>
      <c r="M5">
        <f>IF($A5=0,0,+VLOOKUP($F5,spisak!$C$11:$F$30,4,FALSE))</f>
        <v>0</v>
      </c>
      <c r="N5" s="140">
        <f>+IF(A5=0,0,"2016-plan")</f>
        <v>0</v>
      </c>
      <c r="O5" s="122">
        <f>IF(A5=0,0,+VLOOKUP($A5,'по изворима и контима'!$A$12:R$499,COLUMN('по изворима и контима'!K:K),FALSE))</f>
        <v>0</v>
      </c>
    </row>
    <row r="6" spans="1:18" x14ac:dyDescent="0.25">
      <c r="A6">
        <f t="shared" si="0"/>
        <v>0</v>
      </c>
      <c r="B6">
        <f t="shared" ref="B6:B71" si="1">+IF(A6&gt;0,+B5+1,0)</f>
        <v>0</v>
      </c>
      <c r="C6" s="121">
        <f>IF(A6=0,0,+spisak!A$4)</f>
        <v>0</v>
      </c>
      <c r="D6">
        <f>IF(A6=0,0,+spisak!C$4)</f>
        <v>0</v>
      </c>
      <c r="E6" s="169">
        <f>IF(A6=0,0,+spisak!#REF!)</f>
        <v>0</v>
      </c>
      <c r="F6">
        <f>IF(A6=0,0,+VLOOKUP($A6,'по изворима и контима'!$A$12:D$499,4,FALSE))</f>
        <v>0</v>
      </c>
      <c r="G6">
        <f>IF(A6=0,0,+VLOOKUP($A6,'по изворима и контима'!$A$12:G$499,5,FALSE))</f>
        <v>0</v>
      </c>
      <c r="H6">
        <f>IF(A6=0,0,+VLOOKUP($A6,'по изворима и контима'!$A$12:H$499,6,FALSE))</f>
        <v>0</v>
      </c>
      <c r="I6">
        <f>IF(A6=0,0,+VLOOKUP($A6,'по изворима и контима'!$A$12:H$499,7,FALSE))</f>
        <v>0</v>
      </c>
      <c r="J6">
        <f>IF(A6=0,0,+VLOOKUP($A6,'по изворима и контима'!$A$12:I$499,8,FALSE))</f>
        <v>0</v>
      </c>
      <c r="K6">
        <f>IF(B6=0,0,+VLOOKUP($A6,'по изворима и контима'!$A$12:J$499,9,FALSE))</f>
        <v>0</v>
      </c>
      <c r="L6">
        <f>IF($A6=0,0,+VLOOKUP($F6,spisak!$C$11:$F$30,3,FALSE))</f>
        <v>0</v>
      </c>
      <c r="M6">
        <f>IF($A6=0,0,+VLOOKUP($F6,spisak!$C$11:$F$30,4,FALSE))</f>
        <v>0</v>
      </c>
      <c r="N6" s="140">
        <f>+IF(A6=0,0,"2016-procena")</f>
        <v>0</v>
      </c>
      <c r="O6" s="122">
        <f>IF(A6=0,0,+VLOOKUP($A6,'по изворима и контима'!$A$12:R$499,COLUMN('по изворима и контима'!L:L),FALSE))</f>
        <v>0</v>
      </c>
    </row>
    <row r="7" spans="1:18" x14ac:dyDescent="0.25">
      <c r="A7">
        <f t="shared" si="0"/>
        <v>0</v>
      </c>
      <c r="B7">
        <f t="shared" si="1"/>
        <v>0</v>
      </c>
      <c r="C7" s="121">
        <f>IF(A7=0,0,+spisak!A$4)</f>
        <v>0</v>
      </c>
      <c r="D7">
        <f>IF(A7=0,0,+spisak!C$4)</f>
        <v>0</v>
      </c>
      <c r="E7" s="169">
        <f>IF(A7=0,0,+spisak!#REF!)</f>
        <v>0</v>
      </c>
      <c r="F7">
        <f>IF(A7=0,0,+VLOOKUP($A7,'по изворима и контима'!$A$12:D$499,4,FALSE))</f>
        <v>0</v>
      </c>
      <c r="G7">
        <f>IF(A7=0,0,+VLOOKUP($A7,'по изворима и контима'!$A$12:G$499,5,FALSE))</f>
        <v>0</v>
      </c>
      <c r="H7">
        <f>IF(A7=0,0,+VLOOKUP($A7,'по изворима и контима'!$A$12:H$499,6,FALSE))</f>
        <v>0</v>
      </c>
      <c r="I7">
        <f>IF(A7=0,0,+VLOOKUP($A7,'по изворима и контима'!$A$12:H$499,7,FALSE))</f>
        <v>0</v>
      </c>
      <c r="J7">
        <f>IF(A7=0,0,+VLOOKUP($A7,'по изворима и контима'!$A$12:I$499,8,FALSE))</f>
        <v>0</v>
      </c>
      <c r="K7">
        <f>IF(B7=0,0,+VLOOKUP($A7,'по изворима и контима'!$A$12:J$499,9,FALSE))</f>
        <v>0</v>
      </c>
      <c r="L7">
        <f>IF($A7=0,0,+VLOOKUP($F7,spisak!$C$11:$F$30,3,FALSE))</f>
        <v>0</v>
      </c>
      <c r="M7">
        <f>IF($A7=0,0,+VLOOKUP($F7,spisak!$C$11:$F$30,4,FALSE))</f>
        <v>0</v>
      </c>
      <c r="N7" s="140">
        <f>+IF(A7=0,0,"2017")</f>
        <v>0</v>
      </c>
      <c r="O7" s="122">
        <f>IF(A7=0,0,+VLOOKUP($A7,'по изворима и контима'!$A$12:R$499,COLUMN('по изворима и контима'!M:M),FALSE))</f>
        <v>0</v>
      </c>
    </row>
    <row r="8" spans="1:18" x14ac:dyDescent="0.25">
      <c r="A8">
        <f t="shared" si="0"/>
        <v>0</v>
      </c>
      <c r="B8">
        <f t="shared" si="1"/>
        <v>0</v>
      </c>
      <c r="C8" s="121">
        <f>IF(A8=0,0,+spisak!A$4)</f>
        <v>0</v>
      </c>
      <c r="D8">
        <f>IF(A8=0,0,+spisak!C$4)</f>
        <v>0</v>
      </c>
      <c r="E8" s="169">
        <f>IF(A8=0,0,+spisak!#REF!)</f>
        <v>0</v>
      </c>
      <c r="F8">
        <f>IF(A8=0,0,+VLOOKUP($A8,'по изворима и контима'!$A$12:D$499,4,FALSE))</f>
        <v>0</v>
      </c>
      <c r="G8">
        <f>IF(A8=0,0,+VLOOKUP($A8,'по изворима и контима'!$A$12:G$499,5,FALSE))</f>
        <v>0</v>
      </c>
      <c r="H8">
        <f>IF(A8=0,0,+VLOOKUP($A8,'по изворима и контима'!$A$12:H$499,6,FALSE))</f>
        <v>0</v>
      </c>
      <c r="I8">
        <f>IF(A8=0,0,+VLOOKUP($A8,'по изворима и контима'!$A$12:H$499,7,FALSE))</f>
        <v>0</v>
      </c>
      <c r="J8">
        <f>IF(A8=0,0,+VLOOKUP($A8,'по изворима и контима'!$A$12:I$499,8,FALSE))</f>
        <v>0</v>
      </c>
      <c r="K8">
        <f>IF(B8=0,0,+VLOOKUP($A8,'по изворима и контима'!$A$12:J$499,9,FALSE))</f>
        <v>0</v>
      </c>
      <c r="L8">
        <f>IF($A8=0,0,+VLOOKUP($F8,spisak!$C$11:$F$30,3,FALSE))</f>
        <v>0</v>
      </c>
      <c r="M8">
        <f>IF($A8=0,0,+VLOOKUP($F8,spisak!$C$11:$F$30,4,FALSE))</f>
        <v>0</v>
      </c>
      <c r="N8" s="140">
        <f>+IF(A8=0,0,"2018")</f>
        <v>0</v>
      </c>
      <c r="O8" s="122">
        <f>IF(C8=0,0,+VLOOKUP($A8,'по изворима и контима'!$A$12:R$499,COLUMN('по изворима и контима'!N:N),FALSE))</f>
        <v>0</v>
      </c>
    </row>
    <row r="9" spans="1:18" x14ac:dyDescent="0.25">
      <c r="A9">
        <f t="shared" si="0"/>
        <v>0</v>
      </c>
      <c r="B9">
        <f t="shared" si="1"/>
        <v>0</v>
      </c>
      <c r="C9" s="121">
        <f>IF(A9=0,0,+spisak!A$4)</f>
        <v>0</v>
      </c>
      <c r="D9">
        <f>IF(A9=0,0,+spisak!C$4)</f>
        <v>0</v>
      </c>
      <c r="E9" s="169">
        <f>IF(A9=0,0,+spisak!#REF!)</f>
        <v>0</v>
      </c>
      <c r="F9">
        <f>IF(A9=0,0,+VLOOKUP($A9,'по изворима и контима'!$A$12:D$499,4,FALSE))</f>
        <v>0</v>
      </c>
      <c r="G9">
        <f>IF(A9=0,0,+VLOOKUP($A9,'по изворима и контима'!$A$12:G$499,5,FALSE))</f>
        <v>0</v>
      </c>
      <c r="H9">
        <f>IF(A9=0,0,+VLOOKUP($A9,'по изворима и контима'!$A$12:H$499,6,FALSE))</f>
        <v>0</v>
      </c>
      <c r="I9">
        <f>IF(A9=0,0,+VLOOKUP($A9,'по изворима и контима'!$A$12:H$499,7,FALSE))</f>
        <v>0</v>
      </c>
      <c r="J9">
        <f>IF(A9=0,0,+VLOOKUP($A9,'по изворима и контима'!$A$12:I$499,8,FALSE))</f>
        <v>0</v>
      </c>
      <c r="K9">
        <f>IF(B9=0,0,+VLOOKUP($A9,'по изворима и контима'!$A$12:J$499,9,FALSE))</f>
        <v>0</v>
      </c>
      <c r="L9">
        <f>IF($A9=0,0,+VLOOKUP($F9,spisak!$C$11:$F$30,3,FALSE))</f>
        <v>0</v>
      </c>
      <c r="M9">
        <f>IF($A9=0,0,+VLOOKUP($F9,spisak!$C$11:$F$30,4,FALSE))</f>
        <v>0</v>
      </c>
      <c r="N9" s="140">
        <f>+IF(A9=0,0,"2019")</f>
        <v>0</v>
      </c>
      <c r="O9" s="122">
        <f>IF(C9=0,0,+VLOOKUP($A9,'по изворима и контима'!$A$12:R$499,COLUMN('по изворима и контима'!O:O),FALSE))</f>
        <v>0</v>
      </c>
    </row>
    <row r="10" spans="1:18" x14ac:dyDescent="0.25">
      <c r="A10">
        <f t="shared" si="0"/>
        <v>0</v>
      </c>
      <c r="B10">
        <f t="shared" si="1"/>
        <v>0</v>
      </c>
      <c r="C10" s="121">
        <f>IF(A10=0,0,+spisak!A$4)</f>
        <v>0</v>
      </c>
      <c r="D10">
        <f>IF(A10=0,0,+spisak!C$4)</f>
        <v>0</v>
      </c>
      <c r="E10" s="169">
        <f>IF(A10=0,0,+spisak!#REF!)</f>
        <v>0</v>
      </c>
      <c r="F10">
        <f>IF(A10=0,0,+VLOOKUP($A10,'по изворима и контима'!$A$12:D$499,4,FALSE))</f>
        <v>0</v>
      </c>
      <c r="G10">
        <f>IF(A10=0,0,+VLOOKUP($A10,'по изворима и контима'!$A$12:G$499,5,FALSE))</f>
        <v>0</v>
      </c>
      <c r="H10">
        <f>IF(A10=0,0,+VLOOKUP($A10,'по изворима и контима'!$A$12:H$499,6,FALSE))</f>
        <v>0</v>
      </c>
      <c r="I10">
        <f>IF(A10=0,0,+VLOOKUP($A10,'по изворима и контима'!$A$12:H$499,7,FALSE))</f>
        <v>0</v>
      </c>
      <c r="J10">
        <f>IF(A10=0,0,+VLOOKUP($A10,'по изворима и контима'!$A$12:I$499,8,FALSE))</f>
        <v>0</v>
      </c>
      <c r="K10">
        <f>IF(B10=0,0,+VLOOKUP($A10,'по изворима и контима'!$A$12:J$499,9,FALSE))</f>
        <v>0</v>
      </c>
      <c r="L10">
        <f>IF($A10=0,0,+VLOOKUP($F10,spisak!$C$11:$F$30,3,FALSE))</f>
        <v>0</v>
      </c>
      <c r="M10">
        <f>IF($A10=0,0,+VLOOKUP($F10,spisak!$C$11:$F$30,4,FALSE))</f>
        <v>0</v>
      </c>
      <c r="N10" s="140">
        <f>+IF(A10=0,0,"nakon 2019")</f>
        <v>0</v>
      </c>
      <c r="O10" s="122">
        <f>IF(C10=0,0,+VLOOKUP($A10,'по изворима и контима'!$A$12:R$499,COLUMN('по изворима и контима'!P:P),FALSE))</f>
        <v>0</v>
      </c>
    </row>
    <row r="11" spans="1:18" x14ac:dyDescent="0.25">
      <c r="A11">
        <f>+IF(MAX(A$4:A8)&gt;=A$1,0,MAX(A$4:A8)+1)</f>
        <v>0</v>
      </c>
      <c r="B11">
        <f t="shared" si="1"/>
        <v>0</v>
      </c>
      <c r="C11" s="121">
        <f>IF(A11=0,0,+spisak!A$4)</f>
        <v>0</v>
      </c>
      <c r="D11">
        <f>IF(A11=0,0,+spisak!C$4)</f>
        <v>0</v>
      </c>
      <c r="E11" s="169">
        <f>IF(A11=0,0,+spisak!#REF!)</f>
        <v>0</v>
      </c>
      <c r="F11">
        <f>IF(A11=0,0,+VLOOKUP($A11,'по изворима и контима'!$A$12:D$499,4,FALSE))</f>
        <v>0</v>
      </c>
      <c r="G11">
        <f>IF(A11=0,0,+VLOOKUP($A11,'по изворима и контима'!$A$12:G$499,5,FALSE))</f>
        <v>0</v>
      </c>
      <c r="H11">
        <f>IF(A11=0,0,+VLOOKUP($A11,'по изворима и контима'!$A$12:H$499,6,FALSE))</f>
        <v>0</v>
      </c>
      <c r="I11">
        <f>IF(A11=0,0,+VLOOKUP($A11,'по изворима и контима'!$A$12:H$499,7,FALSE))</f>
        <v>0</v>
      </c>
      <c r="J11">
        <f>IF(A11=0,0,+VLOOKUP($A11,'по изворима и контима'!$A$12:I$499,8,FALSE))</f>
        <v>0</v>
      </c>
      <c r="K11">
        <f>IF(B11=0,0,+VLOOKUP($A11,'по изворима и контима'!$A$12:J$499,9,FALSE))</f>
        <v>0</v>
      </c>
      <c r="L11">
        <f>IF($A11=0,0,+VLOOKUP($F11,spisak!$C$11:$F$30,3,FALSE))</f>
        <v>0</v>
      </c>
      <c r="M11">
        <f>IF($A11=0,0,+VLOOKUP($F11,spisak!$C$11:$F$30,4,FALSE))</f>
        <v>0</v>
      </c>
      <c r="N11" s="140">
        <f t="shared" ref="N11" si="2">+IF(A11=0,0,"do 2015")</f>
        <v>0</v>
      </c>
      <c r="O11" s="122">
        <f>IF(A11=0,0,+VLOOKUP($A11,'по изворима и контима'!$A$12:L$499,COLUMN('по изворима и контима'!J:J),FALSE))</f>
        <v>0</v>
      </c>
    </row>
    <row r="12" spans="1:18" x14ac:dyDescent="0.25">
      <c r="A12">
        <f>+A11</f>
        <v>0</v>
      </c>
      <c r="B12">
        <f t="shared" si="1"/>
        <v>0</v>
      </c>
      <c r="C12" s="121">
        <f>IF(A12=0,0,+spisak!A$4)</f>
        <v>0</v>
      </c>
      <c r="D12">
        <f>IF(A12=0,0,+spisak!C$4)</f>
        <v>0</v>
      </c>
      <c r="E12" s="169">
        <f>IF(A12=0,0,+spisak!#REF!)</f>
        <v>0</v>
      </c>
      <c r="F12">
        <f>IF(A12=0,0,+VLOOKUP($A12,'по изворима и контима'!$A$12:D$499,4,FALSE))</f>
        <v>0</v>
      </c>
      <c r="G12">
        <f>IF(A12=0,0,+VLOOKUP($A12,'по изворима и контима'!$A$12:G$499,5,FALSE))</f>
        <v>0</v>
      </c>
      <c r="H12">
        <f>IF(A12=0,0,+VLOOKUP($A12,'по изворима и контима'!$A$12:H$499,6,FALSE))</f>
        <v>0</v>
      </c>
      <c r="I12">
        <f>IF(A12=0,0,+VLOOKUP($A12,'по изворима и контима'!$A$12:H$499,7,FALSE))</f>
        <v>0</v>
      </c>
      <c r="J12">
        <f>IF(A12=0,0,+VLOOKUP($A12,'по изворима и контима'!$A$12:I$499,8,FALSE))</f>
        <v>0</v>
      </c>
      <c r="K12">
        <f>IF(B12=0,0,+VLOOKUP($A12,'по изворима и контима'!$A$12:J$499,9,FALSE))</f>
        <v>0</v>
      </c>
      <c r="L12">
        <f>IF($A12=0,0,+VLOOKUP($F12,spisak!$C$11:$F$30,3,FALSE))</f>
        <v>0</v>
      </c>
      <c r="M12">
        <f>IF($A12=0,0,+VLOOKUP($F12,spisak!$C$11:$F$30,4,FALSE))</f>
        <v>0</v>
      </c>
      <c r="N12" s="140">
        <f t="shared" ref="N12" si="3">+IF(A12=0,0,"2016-plan")</f>
        <v>0</v>
      </c>
      <c r="O12" s="122">
        <f>IF(A12=0,0,+VLOOKUP($A12,'по изворима и контима'!$A$12:R$499,COLUMN('по изворима и контима'!K:K),FALSE))</f>
        <v>0</v>
      </c>
    </row>
    <row r="13" spans="1:18" x14ac:dyDescent="0.25">
      <c r="A13">
        <f t="shared" ref="A13:A24" si="4">+A12</f>
        <v>0</v>
      </c>
      <c r="B13">
        <f t="shared" si="1"/>
        <v>0</v>
      </c>
      <c r="C13" s="121">
        <f>IF(A13=0,0,+spisak!A$4)</f>
        <v>0</v>
      </c>
      <c r="D13">
        <f>IF(A13=0,0,+spisak!C$4)</f>
        <v>0</v>
      </c>
      <c r="E13" s="169">
        <f>IF(A13=0,0,+spisak!#REF!)</f>
        <v>0</v>
      </c>
      <c r="F13">
        <f>IF(A13=0,0,+VLOOKUP($A13,'по изворима и контима'!$A$12:D$499,4,FALSE))</f>
        <v>0</v>
      </c>
      <c r="G13">
        <f>IF(A13=0,0,+VLOOKUP($A13,'по изворима и контима'!$A$12:G$499,5,FALSE))</f>
        <v>0</v>
      </c>
      <c r="H13">
        <f>IF(A13=0,0,+VLOOKUP($A13,'по изворима и контима'!$A$12:H$499,6,FALSE))</f>
        <v>0</v>
      </c>
      <c r="I13">
        <f>IF(A13=0,0,+VLOOKUP($A13,'по изворима и контима'!$A$12:H$499,7,FALSE))</f>
        <v>0</v>
      </c>
      <c r="J13">
        <f>IF(A13=0,0,+VLOOKUP($A13,'по изворима и контима'!$A$12:I$499,8,FALSE))</f>
        <v>0</v>
      </c>
      <c r="K13">
        <f>IF(B13=0,0,+VLOOKUP($A13,'по изворима и контима'!$A$12:J$499,9,FALSE))</f>
        <v>0</v>
      </c>
      <c r="L13">
        <f>IF($A13=0,0,+VLOOKUP($F13,spisak!$C$11:$F$30,3,FALSE))</f>
        <v>0</v>
      </c>
      <c r="M13">
        <f>IF($A13=0,0,+VLOOKUP($F13,spisak!$C$11:$F$30,4,FALSE))</f>
        <v>0</v>
      </c>
      <c r="N13" s="140">
        <f t="shared" ref="N13" si="5">+IF(A13=0,0,"2016-procena")</f>
        <v>0</v>
      </c>
      <c r="O13" s="122">
        <f>IF(A13=0,0,+VLOOKUP($A13,'по изворима и контима'!$A$12:R$499,COLUMN('по изворима и контима'!L:L),FALSE))</f>
        <v>0</v>
      </c>
    </row>
    <row r="14" spans="1:18" x14ac:dyDescent="0.25">
      <c r="A14">
        <f t="shared" si="4"/>
        <v>0</v>
      </c>
      <c r="B14">
        <f t="shared" si="1"/>
        <v>0</v>
      </c>
      <c r="C14" s="121">
        <f>IF(A14=0,0,+spisak!A$4)</f>
        <v>0</v>
      </c>
      <c r="D14">
        <f>IF(A14=0,0,+spisak!C$4)</f>
        <v>0</v>
      </c>
      <c r="E14" s="169">
        <f>IF(A14=0,0,+spisak!#REF!)</f>
        <v>0</v>
      </c>
      <c r="F14">
        <f>IF(A14=0,0,+VLOOKUP($A14,'по изворима и контима'!$A$12:D$499,4,FALSE))</f>
        <v>0</v>
      </c>
      <c r="G14">
        <f>IF(A14=0,0,+VLOOKUP($A14,'по изворима и контима'!$A$12:G$499,5,FALSE))</f>
        <v>0</v>
      </c>
      <c r="H14">
        <f>IF(A14=0,0,+VLOOKUP($A14,'по изворима и контима'!$A$12:H$499,6,FALSE))</f>
        <v>0</v>
      </c>
      <c r="I14">
        <f>IF(A14=0,0,+VLOOKUP($A14,'по изворима и контима'!$A$12:H$499,7,FALSE))</f>
        <v>0</v>
      </c>
      <c r="J14">
        <f>IF(A14=0,0,+VLOOKUP($A14,'по изворима и контима'!$A$12:I$499,8,FALSE))</f>
        <v>0</v>
      </c>
      <c r="K14">
        <f>IF(B14=0,0,+VLOOKUP($A14,'по изворима и контима'!$A$12:J$499,9,FALSE))</f>
        <v>0</v>
      </c>
      <c r="L14">
        <f>IF($A14=0,0,+VLOOKUP($F14,spisak!$C$11:$F$30,3,FALSE))</f>
        <v>0</v>
      </c>
      <c r="M14">
        <f>IF($A14=0,0,+VLOOKUP($F14,spisak!$C$11:$F$30,4,FALSE))</f>
        <v>0</v>
      </c>
      <c r="N14" s="140">
        <f t="shared" ref="N14" si="6">+IF(A14=0,0,"2017")</f>
        <v>0</v>
      </c>
      <c r="O14" s="122">
        <f>IF(A14=0,0,+VLOOKUP($A14,'по изворима и контима'!$A$12:R$499,COLUMN('по изворима и контима'!M:M),FALSE))</f>
        <v>0</v>
      </c>
    </row>
    <row r="15" spans="1:18" x14ac:dyDescent="0.25">
      <c r="A15">
        <f t="shared" si="4"/>
        <v>0</v>
      </c>
      <c r="B15">
        <f t="shared" si="1"/>
        <v>0</v>
      </c>
      <c r="C15" s="121">
        <f>IF(A15=0,0,+spisak!A$4)</f>
        <v>0</v>
      </c>
      <c r="D15">
        <f>IF(A15=0,0,+spisak!C$4)</f>
        <v>0</v>
      </c>
      <c r="E15" s="169">
        <f>IF(A15=0,0,+spisak!#REF!)</f>
        <v>0</v>
      </c>
      <c r="F15">
        <f>IF(A15=0,0,+VLOOKUP($A15,'по изворима и контима'!$A$12:D$499,4,FALSE))</f>
        <v>0</v>
      </c>
      <c r="G15">
        <f>IF(A15=0,0,+VLOOKUP($A15,'по изворима и контима'!$A$12:G$499,5,FALSE))</f>
        <v>0</v>
      </c>
      <c r="H15">
        <f>IF(A15=0,0,+VLOOKUP($A15,'по изворима и контима'!$A$12:H$499,6,FALSE))</f>
        <v>0</v>
      </c>
      <c r="I15">
        <f>IF(A15=0,0,+VLOOKUP($A15,'по изворима и контима'!$A$12:H$499,7,FALSE))</f>
        <v>0</v>
      </c>
      <c r="J15">
        <f>IF(A15=0,0,+VLOOKUP($A15,'по изворима и контима'!$A$12:I$499,8,FALSE))</f>
        <v>0</v>
      </c>
      <c r="K15">
        <f>IF(B15=0,0,+VLOOKUP($A15,'по изворима и контима'!$A$12:J$499,9,FALSE))</f>
        <v>0</v>
      </c>
      <c r="L15">
        <f>IF($A15=0,0,+VLOOKUP($F15,spisak!$C$11:$F$30,3,FALSE))</f>
        <v>0</v>
      </c>
      <c r="M15">
        <f>IF($A15=0,0,+VLOOKUP($F15,spisak!$C$11:$F$30,4,FALSE))</f>
        <v>0</v>
      </c>
      <c r="N15" s="140">
        <f t="shared" ref="N15" si="7">+IF(A15=0,0,"2018")</f>
        <v>0</v>
      </c>
      <c r="O15" s="122">
        <f>IF(C15=0,0,+VLOOKUP($A15,'по изворима и контима'!$A$12:R$499,COLUMN('по изворима и контима'!N:N),FALSE))</f>
        <v>0</v>
      </c>
    </row>
    <row r="16" spans="1:18" x14ac:dyDescent="0.25">
      <c r="A16">
        <f t="shared" si="4"/>
        <v>0</v>
      </c>
      <c r="B16">
        <f t="shared" si="1"/>
        <v>0</v>
      </c>
      <c r="C16" s="121">
        <f>IF(A16=0,0,+spisak!A$4)</f>
        <v>0</v>
      </c>
      <c r="D16">
        <f>IF(A16=0,0,+spisak!C$4)</f>
        <v>0</v>
      </c>
      <c r="E16" s="169">
        <f>IF(A16=0,0,+spisak!#REF!)</f>
        <v>0</v>
      </c>
      <c r="F16">
        <f>IF(A16=0,0,+VLOOKUP($A16,'по изворима и контима'!$A$12:D$499,4,FALSE))</f>
        <v>0</v>
      </c>
      <c r="G16">
        <f>IF(A16=0,0,+VLOOKUP($A16,'по изворима и контима'!$A$12:G$499,5,FALSE))</f>
        <v>0</v>
      </c>
      <c r="H16">
        <f>IF(A16=0,0,+VLOOKUP($A16,'по изворима и контима'!$A$12:H$499,6,FALSE))</f>
        <v>0</v>
      </c>
      <c r="I16">
        <f>IF(A16=0,0,+VLOOKUP($A16,'по изворима и контима'!$A$12:H$499,7,FALSE))</f>
        <v>0</v>
      </c>
      <c r="J16">
        <f>IF(A16=0,0,+VLOOKUP($A16,'по изворима и контима'!$A$12:I$499,8,FALSE))</f>
        <v>0</v>
      </c>
      <c r="K16">
        <f>IF(B16=0,0,+VLOOKUP($A16,'по изворима и контима'!$A$12:J$499,9,FALSE))</f>
        <v>0</v>
      </c>
      <c r="L16">
        <f>IF($A16=0,0,+VLOOKUP($F16,spisak!$C$11:$F$30,3,FALSE))</f>
        <v>0</v>
      </c>
      <c r="M16">
        <f>IF($A16=0,0,+VLOOKUP($F16,spisak!$C$11:$F$30,4,FALSE))</f>
        <v>0</v>
      </c>
      <c r="N16" s="140">
        <f t="shared" ref="N16" si="8">+IF(A16=0,0,"2019")</f>
        <v>0</v>
      </c>
      <c r="O16" s="122">
        <f>IF(C16=0,0,+VLOOKUP($A16,'по изворима и контима'!$A$12:R$499,COLUMN('по изворима и контима'!O:O),FALSE))</f>
        <v>0</v>
      </c>
    </row>
    <row r="17" spans="1:15" x14ac:dyDescent="0.25">
      <c r="A17">
        <f t="shared" si="4"/>
        <v>0</v>
      </c>
      <c r="B17">
        <f t="shared" si="1"/>
        <v>0</v>
      </c>
      <c r="C17" s="121">
        <f>IF(A17=0,0,+spisak!A$4)</f>
        <v>0</v>
      </c>
      <c r="D17">
        <f>IF(A17=0,0,+spisak!C$4)</f>
        <v>0</v>
      </c>
      <c r="E17" s="169">
        <f>IF(A17=0,0,+spisak!#REF!)</f>
        <v>0</v>
      </c>
      <c r="F17">
        <f>IF(A17=0,0,+VLOOKUP($A17,'по изворима и контима'!$A$12:D$499,4,FALSE))</f>
        <v>0</v>
      </c>
      <c r="G17">
        <f>IF(A17=0,0,+VLOOKUP($A17,'по изворима и контима'!$A$12:G$499,5,FALSE))</f>
        <v>0</v>
      </c>
      <c r="H17">
        <f>IF(A17=0,0,+VLOOKUP($A17,'по изворима и контима'!$A$12:H$499,6,FALSE))</f>
        <v>0</v>
      </c>
      <c r="I17">
        <f>IF(A17=0,0,+VLOOKUP($A17,'по изворима и контима'!$A$12:H$499,7,FALSE))</f>
        <v>0</v>
      </c>
      <c r="J17">
        <f>IF(A17=0,0,+VLOOKUP($A17,'по изворима и контима'!$A$12:I$499,8,FALSE))</f>
        <v>0</v>
      </c>
      <c r="K17">
        <f>IF(B17=0,0,+VLOOKUP($A17,'по изворима и контима'!$A$12:J$499,9,FALSE))</f>
        <v>0</v>
      </c>
      <c r="L17">
        <f>IF($A17=0,0,+VLOOKUP($F17,spisak!$C$11:$F$30,3,FALSE))</f>
        <v>0</v>
      </c>
      <c r="M17">
        <f>IF($A17=0,0,+VLOOKUP($F17,spisak!$C$11:$F$30,4,FALSE))</f>
        <v>0</v>
      </c>
      <c r="N17" s="140">
        <f t="shared" ref="N17" si="9">+IF(A17=0,0,"nakon 2019")</f>
        <v>0</v>
      </c>
      <c r="O17" s="122">
        <f>IF(C17=0,0,+VLOOKUP($A17,'по изворима и контима'!$A$12:R$499,COLUMN('по изворима и контима'!P:P),FALSE))</f>
        <v>0</v>
      </c>
    </row>
    <row r="18" spans="1:15" x14ac:dyDescent="0.25">
      <c r="A18">
        <f>+IF(MAX(A$4:A15)&gt;=A$1,0,MAX(A$4:A15)+1)</f>
        <v>0</v>
      </c>
      <c r="B18">
        <f t="shared" si="1"/>
        <v>0</v>
      </c>
      <c r="C18" s="121">
        <f>IF(A18=0,0,+spisak!A$4)</f>
        <v>0</v>
      </c>
      <c r="D18">
        <f>IF(A18=0,0,+spisak!C$4)</f>
        <v>0</v>
      </c>
      <c r="E18" s="169">
        <f>IF(A18=0,0,+spisak!#REF!)</f>
        <v>0</v>
      </c>
      <c r="F18">
        <f>IF(A18=0,0,+VLOOKUP($A18,'по изворима и контима'!$A$12:D$499,4,FALSE))</f>
        <v>0</v>
      </c>
      <c r="G18">
        <f>IF(A18=0,0,+VLOOKUP($A18,'по изворима и контима'!$A$12:G$499,5,FALSE))</f>
        <v>0</v>
      </c>
      <c r="H18">
        <f>IF(A18=0,0,+VLOOKUP($A18,'по изворима и контима'!$A$12:H$499,6,FALSE))</f>
        <v>0</v>
      </c>
      <c r="I18">
        <f>IF(A18=0,0,+VLOOKUP($A18,'по изворима и контима'!$A$12:H$499,7,FALSE))</f>
        <v>0</v>
      </c>
      <c r="J18">
        <f>IF(A18=0,0,+VLOOKUP($A18,'по изворима и контима'!$A$12:I$499,8,FALSE))</f>
        <v>0</v>
      </c>
      <c r="K18">
        <f>IF(B18=0,0,+VLOOKUP($A18,'по изворима и контима'!$A$12:J$499,9,FALSE))</f>
        <v>0</v>
      </c>
      <c r="L18">
        <f>IF($A18=0,0,+VLOOKUP($F18,spisak!$C$11:$F$30,3,FALSE))</f>
        <v>0</v>
      </c>
      <c r="M18">
        <f>IF($A18=0,0,+VLOOKUP($F18,spisak!$C$11:$F$30,4,FALSE))</f>
        <v>0</v>
      </c>
      <c r="N18" s="140">
        <f t="shared" ref="N18" si="10">+IF(A18=0,0,"do 2015")</f>
        <v>0</v>
      </c>
      <c r="O18" s="122">
        <f>IF(A18=0,0,+VLOOKUP($A18,'по изворима и контима'!$A$12:L$499,COLUMN('по изворима и контима'!J:J),FALSE))</f>
        <v>0</v>
      </c>
    </row>
    <row r="19" spans="1:15" x14ac:dyDescent="0.25">
      <c r="A19">
        <f>+A18</f>
        <v>0</v>
      </c>
      <c r="B19">
        <f t="shared" si="1"/>
        <v>0</v>
      </c>
      <c r="C19" s="121">
        <f>IF(A19=0,0,+spisak!A$4)</f>
        <v>0</v>
      </c>
      <c r="D19">
        <f>IF(A19=0,0,+spisak!C$4)</f>
        <v>0</v>
      </c>
      <c r="E19" s="169">
        <f>IF(A19=0,0,+spisak!#REF!)</f>
        <v>0</v>
      </c>
      <c r="F19">
        <f>IF(A19=0,0,+VLOOKUP($A19,'по изворима и контима'!$A$12:D$499,4,FALSE))</f>
        <v>0</v>
      </c>
      <c r="G19">
        <f>IF(A19=0,0,+VLOOKUP($A19,'по изворима и контима'!$A$12:G$499,5,FALSE))</f>
        <v>0</v>
      </c>
      <c r="H19">
        <f>IF(A19=0,0,+VLOOKUP($A19,'по изворима и контима'!$A$12:H$499,6,FALSE))</f>
        <v>0</v>
      </c>
      <c r="I19">
        <f>IF(A19=0,0,+VLOOKUP($A19,'по изворима и контима'!$A$12:H$499,7,FALSE))</f>
        <v>0</v>
      </c>
      <c r="J19">
        <f>IF(A19=0,0,+VLOOKUP($A19,'по изворима и контима'!$A$12:I$499,8,FALSE))</f>
        <v>0</v>
      </c>
      <c r="K19">
        <f>IF(B19=0,0,+VLOOKUP($A19,'по изворима и контима'!$A$12:J$499,9,FALSE))</f>
        <v>0</v>
      </c>
      <c r="L19">
        <f>IF($A19=0,0,+VLOOKUP($F19,spisak!$C$11:$F$30,3,FALSE))</f>
        <v>0</v>
      </c>
      <c r="M19">
        <f>IF($A19=0,0,+VLOOKUP($F19,spisak!$C$11:$F$30,4,FALSE))</f>
        <v>0</v>
      </c>
      <c r="N19" s="140">
        <f t="shared" ref="N19" si="11">+IF(A19=0,0,"2016-plan")</f>
        <v>0</v>
      </c>
      <c r="O19" s="122">
        <f>IF(A19=0,0,+VLOOKUP($A19,'по изворима и контима'!$A$12:R$499,COLUMN('по изворима и контима'!K:K),FALSE))</f>
        <v>0</v>
      </c>
    </row>
    <row r="20" spans="1:15" x14ac:dyDescent="0.25">
      <c r="A20">
        <f t="shared" si="4"/>
        <v>0</v>
      </c>
      <c r="B20">
        <f t="shared" si="1"/>
        <v>0</v>
      </c>
      <c r="C20" s="121">
        <f>IF(A20=0,0,+spisak!A$4)</f>
        <v>0</v>
      </c>
      <c r="D20">
        <f>IF(A20=0,0,+spisak!C$4)</f>
        <v>0</v>
      </c>
      <c r="E20" s="169">
        <f>IF(A20=0,0,+spisak!#REF!)</f>
        <v>0</v>
      </c>
      <c r="F20">
        <f>IF(A20=0,0,+VLOOKUP($A20,'по изворима и контима'!$A$12:D$499,4,FALSE))</f>
        <v>0</v>
      </c>
      <c r="G20">
        <f>IF(A20=0,0,+VLOOKUP($A20,'по изворима и контима'!$A$12:G$499,5,FALSE))</f>
        <v>0</v>
      </c>
      <c r="H20">
        <f>IF(A20=0,0,+VLOOKUP($A20,'по изворима и контима'!$A$12:H$499,6,FALSE))</f>
        <v>0</v>
      </c>
      <c r="I20">
        <f>IF(A20=0,0,+VLOOKUP($A20,'по изворима и контима'!$A$12:H$499,7,FALSE))</f>
        <v>0</v>
      </c>
      <c r="J20">
        <f>IF(A20=0,0,+VLOOKUP($A20,'по изворима и контима'!$A$12:I$499,8,FALSE))</f>
        <v>0</v>
      </c>
      <c r="K20">
        <f>IF(B20=0,0,+VLOOKUP($A20,'по изворима и контима'!$A$12:J$499,9,FALSE))</f>
        <v>0</v>
      </c>
      <c r="L20">
        <f>IF($A20=0,0,+VLOOKUP($F20,spisak!$C$11:$F$30,3,FALSE))</f>
        <v>0</v>
      </c>
      <c r="M20">
        <f>IF($A20=0,0,+VLOOKUP($F20,spisak!$C$11:$F$30,4,FALSE))</f>
        <v>0</v>
      </c>
      <c r="N20" s="140">
        <f t="shared" ref="N20" si="12">+IF(A20=0,0,"2016-procena")</f>
        <v>0</v>
      </c>
      <c r="O20" s="122">
        <f>IF(A20=0,0,+VLOOKUP($A20,'по изворима и контима'!$A$12:R$499,COLUMN('по изворима и контима'!L:L),FALSE))</f>
        <v>0</v>
      </c>
    </row>
    <row r="21" spans="1:15" x14ac:dyDescent="0.25">
      <c r="A21">
        <f t="shared" si="4"/>
        <v>0</v>
      </c>
      <c r="B21">
        <f t="shared" si="1"/>
        <v>0</v>
      </c>
      <c r="C21" s="121">
        <f>IF(A21=0,0,+spisak!A$4)</f>
        <v>0</v>
      </c>
      <c r="D21">
        <f>IF(A21=0,0,+spisak!C$4)</f>
        <v>0</v>
      </c>
      <c r="E21" s="169">
        <f>IF(A21=0,0,+spisak!#REF!)</f>
        <v>0</v>
      </c>
      <c r="F21">
        <f>IF(A21=0,0,+VLOOKUP($A21,'по изворима и контима'!$A$12:D$499,4,FALSE))</f>
        <v>0</v>
      </c>
      <c r="G21">
        <f>IF(A21=0,0,+VLOOKUP($A21,'по изворима и контима'!$A$12:G$499,5,FALSE))</f>
        <v>0</v>
      </c>
      <c r="H21">
        <f>IF(A21=0,0,+VLOOKUP($A21,'по изворима и контима'!$A$12:H$499,6,FALSE))</f>
        <v>0</v>
      </c>
      <c r="I21">
        <f>IF(A21=0,0,+VLOOKUP($A21,'по изворима и контима'!$A$12:H$499,7,FALSE))</f>
        <v>0</v>
      </c>
      <c r="J21">
        <f>IF(A21=0,0,+VLOOKUP($A21,'по изворима и контима'!$A$12:I$499,8,FALSE))</f>
        <v>0</v>
      </c>
      <c r="K21">
        <f>IF(B21=0,0,+VLOOKUP($A21,'по изворима и контима'!$A$12:J$499,9,FALSE))</f>
        <v>0</v>
      </c>
      <c r="L21">
        <f>IF($A21=0,0,+VLOOKUP($F21,spisak!$C$11:$F$30,3,FALSE))</f>
        <v>0</v>
      </c>
      <c r="M21">
        <f>IF($A21=0,0,+VLOOKUP($F21,spisak!$C$11:$F$30,4,FALSE))</f>
        <v>0</v>
      </c>
      <c r="N21" s="140">
        <f t="shared" ref="N21" si="13">+IF(A21=0,0,"2017")</f>
        <v>0</v>
      </c>
      <c r="O21" s="122">
        <f>IF(A21=0,0,+VLOOKUP($A21,'по изворима и контима'!$A$12:R$499,COLUMN('по изворима и контима'!M:M),FALSE))</f>
        <v>0</v>
      </c>
    </row>
    <row r="22" spans="1:15" x14ac:dyDescent="0.25">
      <c r="A22">
        <f t="shared" si="4"/>
        <v>0</v>
      </c>
      <c r="B22">
        <f t="shared" si="1"/>
        <v>0</v>
      </c>
      <c r="C22" s="121">
        <f>IF(A22=0,0,+spisak!A$4)</f>
        <v>0</v>
      </c>
      <c r="D22">
        <f>IF(A22=0,0,+spisak!C$4)</f>
        <v>0</v>
      </c>
      <c r="E22" s="169">
        <f>IF(A22=0,0,+spisak!#REF!)</f>
        <v>0</v>
      </c>
      <c r="F22">
        <f>IF(A22=0,0,+VLOOKUP($A22,'по изворима и контима'!$A$12:D$499,4,FALSE))</f>
        <v>0</v>
      </c>
      <c r="G22">
        <f>IF(A22=0,0,+VLOOKUP($A22,'по изворима и контима'!$A$12:G$499,5,FALSE))</f>
        <v>0</v>
      </c>
      <c r="H22">
        <f>IF(A22=0,0,+VLOOKUP($A22,'по изворима и контима'!$A$12:H$499,6,FALSE))</f>
        <v>0</v>
      </c>
      <c r="I22">
        <f>IF(A22=0,0,+VLOOKUP($A22,'по изворима и контима'!$A$12:H$499,7,FALSE))</f>
        <v>0</v>
      </c>
      <c r="J22">
        <f>IF(A22=0,0,+VLOOKUP($A22,'по изворима и контима'!$A$12:I$499,8,FALSE))</f>
        <v>0</v>
      </c>
      <c r="K22">
        <f>IF(B22=0,0,+VLOOKUP($A22,'по изворима и контима'!$A$12:J$499,9,FALSE))</f>
        <v>0</v>
      </c>
      <c r="L22">
        <f>IF($A22=0,0,+VLOOKUP($F22,spisak!$C$11:$F$30,3,FALSE))</f>
        <v>0</v>
      </c>
      <c r="M22">
        <f>IF($A22=0,0,+VLOOKUP($F22,spisak!$C$11:$F$30,4,FALSE))</f>
        <v>0</v>
      </c>
      <c r="N22" s="140">
        <f t="shared" ref="N22" si="14">+IF(A22=0,0,"2018")</f>
        <v>0</v>
      </c>
      <c r="O22" s="122">
        <f>IF(C22=0,0,+VLOOKUP($A22,'по изворима и контима'!$A$12:R$499,COLUMN('по изворима и контима'!N:N),FALSE))</f>
        <v>0</v>
      </c>
    </row>
    <row r="23" spans="1:15" x14ac:dyDescent="0.25">
      <c r="A23">
        <f t="shared" si="4"/>
        <v>0</v>
      </c>
      <c r="B23">
        <f t="shared" si="1"/>
        <v>0</v>
      </c>
      <c r="C23" s="121">
        <f>IF(A23=0,0,+spisak!A$4)</f>
        <v>0</v>
      </c>
      <c r="D23">
        <f>IF(A23=0,0,+spisak!C$4)</f>
        <v>0</v>
      </c>
      <c r="E23" s="169">
        <f>IF(A23=0,0,+spisak!#REF!)</f>
        <v>0</v>
      </c>
      <c r="F23">
        <f>IF(A23=0,0,+VLOOKUP($A23,'по изворима и контима'!$A$12:D$499,4,FALSE))</f>
        <v>0</v>
      </c>
      <c r="G23">
        <f>IF(A23=0,0,+VLOOKUP($A23,'по изворима и контима'!$A$12:G$499,5,FALSE))</f>
        <v>0</v>
      </c>
      <c r="H23">
        <f>IF(A23=0,0,+VLOOKUP($A23,'по изворима и контима'!$A$12:H$499,6,FALSE))</f>
        <v>0</v>
      </c>
      <c r="I23">
        <f>IF(A23=0,0,+VLOOKUP($A23,'по изворима и контима'!$A$12:H$499,7,FALSE))</f>
        <v>0</v>
      </c>
      <c r="J23">
        <f>IF(A23=0,0,+VLOOKUP($A23,'по изворима и контима'!$A$12:I$499,8,FALSE))</f>
        <v>0</v>
      </c>
      <c r="K23">
        <f>IF(B23=0,0,+VLOOKUP($A23,'по изворима и контима'!$A$12:J$499,9,FALSE))</f>
        <v>0</v>
      </c>
      <c r="L23">
        <f>IF($A23=0,0,+VLOOKUP($F23,spisak!$C$11:$F$30,3,FALSE))</f>
        <v>0</v>
      </c>
      <c r="M23">
        <f>IF($A23=0,0,+VLOOKUP($F23,spisak!$C$11:$F$30,4,FALSE))</f>
        <v>0</v>
      </c>
      <c r="N23" s="140">
        <f t="shared" ref="N23" si="15">+IF(A23=0,0,"2019")</f>
        <v>0</v>
      </c>
      <c r="O23" s="122">
        <f>IF(C23=0,0,+VLOOKUP($A23,'по изворима и контима'!$A$12:R$499,COLUMN('по изворима и контима'!O:O),FALSE))</f>
        <v>0</v>
      </c>
    </row>
    <row r="24" spans="1:15" x14ac:dyDescent="0.25">
      <c r="A24">
        <f t="shared" si="4"/>
        <v>0</v>
      </c>
      <c r="B24">
        <f t="shared" si="1"/>
        <v>0</v>
      </c>
      <c r="C24" s="121">
        <f>IF(A24=0,0,+spisak!A$4)</f>
        <v>0</v>
      </c>
      <c r="D24">
        <f>IF(A24=0,0,+spisak!C$4)</f>
        <v>0</v>
      </c>
      <c r="E24" s="169">
        <f>IF(A24=0,0,+spisak!#REF!)</f>
        <v>0</v>
      </c>
      <c r="F24">
        <f>IF(A24=0,0,+VLOOKUP($A24,'по изворима и контима'!$A$12:D$499,4,FALSE))</f>
        <v>0</v>
      </c>
      <c r="G24">
        <f>IF(A24=0,0,+VLOOKUP($A24,'по изворима и контима'!$A$12:G$499,5,FALSE))</f>
        <v>0</v>
      </c>
      <c r="H24">
        <f>IF(A24=0,0,+VLOOKUP($A24,'по изворима и контима'!$A$12:H$499,6,FALSE))</f>
        <v>0</v>
      </c>
      <c r="I24">
        <f>IF(A24=0,0,+VLOOKUP($A24,'по изворима и контима'!$A$12:H$499,7,FALSE))</f>
        <v>0</v>
      </c>
      <c r="J24">
        <f>IF(A24=0,0,+VLOOKUP($A24,'по изворима и контима'!$A$12:I$499,8,FALSE))</f>
        <v>0</v>
      </c>
      <c r="K24">
        <f>IF(B24=0,0,+VLOOKUP($A24,'по изворима и контима'!$A$12:J$499,9,FALSE))</f>
        <v>0</v>
      </c>
      <c r="L24">
        <f>IF($A24=0,0,+VLOOKUP($F24,spisak!$C$11:$F$30,3,FALSE))</f>
        <v>0</v>
      </c>
      <c r="M24">
        <f>IF($A24=0,0,+VLOOKUP($F24,spisak!$C$11:$F$30,4,FALSE))</f>
        <v>0</v>
      </c>
      <c r="N24" s="140">
        <f t="shared" ref="N24" si="16">+IF(A24=0,0,"nakon 2019")</f>
        <v>0</v>
      </c>
      <c r="O24" s="122">
        <f>IF(C24=0,0,+VLOOKUP($A24,'по изворима и контима'!$A$12:R$499,COLUMN('по изворима и контима'!P:P),FALSE))</f>
        <v>0</v>
      </c>
    </row>
    <row r="25" spans="1:15" x14ac:dyDescent="0.25">
      <c r="A25">
        <f>+IF(MAX(A$4:A22)&gt;=A$1,0,MAX(A$4:A22)+1)</f>
        <v>0</v>
      </c>
      <c r="B25">
        <f t="shared" si="1"/>
        <v>0</v>
      </c>
      <c r="C25" s="121">
        <f>IF(A25=0,0,+spisak!A$4)</f>
        <v>0</v>
      </c>
      <c r="D25">
        <f>IF(A25=0,0,+spisak!C$4)</f>
        <v>0</v>
      </c>
      <c r="E25" s="169">
        <f>IF(A25=0,0,+spisak!#REF!)</f>
        <v>0</v>
      </c>
      <c r="F25">
        <f>IF(A25=0,0,+VLOOKUP($A25,'по изворима и контима'!$A$12:D$499,4,FALSE))</f>
        <v>0</v>
      </c>
      <c r="G25">
        <f>IF(A25=0,0,+VLOOKUP($A25,'по изворима и контима'!$A$12:G$499,5,FALSE))</f>
        <v>0</v>
      </c>
      <c r="H25">
        <f>IF(A25=0,0,+VLOOKUP($A25,'по изворима и контима'!$A$12:H$499,6,FALSE))</f>
        <v>0</v>
      </c>
      <c r="I25">
        <f>IF(A25=0,0,+VLOOKUP($A25,'по изворима и контима'!$A$12:H$499,7,FALSE))</f>
        <v>0</v>
      </c>
      <c r="J25">
        <f>IF(A25=0,0,+VLOOKUP($A25,'по изворима и контима'!$A$12:I$499,8,FALSE))</f>
        <v>0</v>
      </c>
      <c r="K25">
        <f>IF(B25=0,0,+VLOOKUP($A25,'по изворима и контима'!$A$12:J$499,9,FALSE))</f>
        <v>0</v>
      </c>
      <c r="L25">
        <f>IF($A25=0,0,+VLOOKUP($F25,spisak!$C$11:$F$30,3,FALSE))</f>
        <v>0</v>
      </c>
      <c r="M25">
        <f>IF($A25=0,0,+VLOOKUP($F25,spisak!$C$11:$F$30,4,FALSE))</f>
        <v>0</v>
      </c>
      <c r="N25" s="140">
        <f t="shared" ref="N25" si="17">+IF(A25=0,0,"do 2015")</f>
        <v>0</v>
      </c>
      <c r="O25" s="122">
        <f>IF(A25=0,0,+VLOOKUP($A25,'по изворима и контима'!$A$12:L$499,COLUMN('по изворима и контима'!J:J),FALSE))</f>
        <v>0</v>
      </c>
    </row>
    <row r="26" spans="1:15" x14ac:dyDescent="0.25">
      <c r="A26">
        <f t="shared" ref="A26:A31" si="18">+A25</f>
        <v>0</v>
      </c>
      <c r="B26">
        <f t="shared" si="1"/>
        <v>0</v>
      </c>
      <c r="C26" s="121">
        <f>IF(A26=0,0,+spisak!A$4)</f>
        <v>0</v>
      </c>
      <c r="D26">
        <f>IF(A26=0,0,+spisak!C$4)</f>
        <v>0</v>
      </c>
      <c r="E26" s="169">
        <f>IF(A26=0,0,+spisak!#REF!)</f>
        <v>0</v>
      </c>
      <c r="F26">
        <f>IF(A26=0,0,+VLOOKUP($A26,'по изворима и контима'!$A$12:D$499,4,FALSE))</f>
        <v>0</v>
      </c>
      <c r="G26">
        <f>IF(A26=0,0,+VLOOKUP($A26,'по изворима и контима'!$A$12:G$499,5,FALSE))</f>
        <v>0</v>
      </c>
      <c r="H26">
        <f>IF(A26=0,0,+VLOOKUP($A26,'по изворима и контима'!$A$12:H$499,6,FALSE))</f>
        <v>0</v>
      </c>
      <c r="I26">
        <f>IF(A26=0,0,+VLOOKUP($A26,'по изворима и контима'!$A$12:H$499,7,FALSE))</f>
        <v>0</v>
      </c>
      <c r="J26">
        <f>IF(A26=0,0,+VLOOKUP($A26,'по изворима и контима'!$A$12:I$499,8,FALSE))</f>
        <v>0</v>
      </c>
      <c r="K26">
        <f>IF(B26=0,0,+VLOOKUP($A26,'по изворима и контима'!$A$12:J$499,9,FALSE))</f>
        <v>0</v>
      </c>
      <c r="L26">
        <f>IF($A26=0,0,+VLOOKUP($F26,spisak!$C$11:$F$30,3,FALSE))</f>
        <v>0</v>
      </c>
      <c r="M26">
        <f>IF($A26=0,0,+VLOOKUP($F26,spisak!$C$11:$F$30,4,FALSE))</f>
        <v>0</v>
      </c>
      <c r="N26" s="140">
        <f t="shared" ref="N26" si="19">+IF(A26=0,0,"2016-plan")</f>
        <v>0</v>
      </c>
      <c r="O26" s="122">
        <f>IF(A26=0,0,+VLOOKUP($A26,'по изворима и контима'!$A$12:R$499,COLUMN('по изворима и контима'!K:K),FALSE))</f>
        <v>0</v>
      </c>
    </row>
    <row r="27" spans="1:15" x14ac:dyDescent="0.25">
      <c r="A27">
        <f t="shared" si="18"/>
        <v>0</v>
      </c>
      <c r="B27">
        <f t="shared" si="1"/>
        <v>0</v>
      </c>
      <c r="C27" s="121">
        <f>IF(A27=0,0,+spisak!A$4)</f>
        <v>0</v>
      </c>
      <c r="D27">
        <f>IF(A27=0,0,+spisak!C$4)</f>
        <v>0</v>
      </c>
      <c r="E27" s="169">
        <f>IF(A27=0,0,+spisak!#REF!)</f>
        <v>0</v>
      </c>
      <c r="F27">
        <f>IF(A27=0,0,+VLOOKUP($A27,'по изворима и контима'!$A$12:D$499,4,FALSE))</f>
        <v>0</v>
      </c>
      <c r="G27">
        <f>IF(A27=0,0,+VLOOKUP($A27,'по изворима и контима'!$A$12:G$499,5,FALSE))</f>
        <v>0</v>
      </c>
      <c r="H27">
        <f>IF(A27=0,0,+VLOOKUP($A27,'по изворима и контима'!$A$12:H$499,6,FALSE))</f>
        <v>0</v>
      </c>
      <c r="I27">
        <f>IF(A27=0,0,+VLOOKUP($A27,'по изворима и контима'!$A$12:H$499,7,FALSE))</f>
        <v>0</v>
      </c>
      <c r="J27">
        <f>IF(A27=0,0,+VLOOKUP($A27,'по изворима и контима'!$A$12:I$499,8,FALSE))</f>
        <v>0</v>
      </c>
      <c r="K27">
        <f>IF(B27=0,0,+VLOOKUP($A27,'по изворима и контима'!$A$12:J$499,9,FALSE))</f>
        <v>0</v>
      </c>
      <c r="L27">
        <f>IF($A27=0,0,+VLOOKUP($F27,spisak!$C$11:$F$30,3,FALSE))</f>
        <v>0</v>
      </c>
      <c r="M27">
        <f>IF($A27=0,0,+VLOOKUP($F27,spisak!$C$11:$F$30,4,FALSE))</f>
        <v>0</v>
      </c>
      <c r="N27" s="140">
        <f t="shared" ref="N27" si="20">+IF(A27=0,0,"2016-procena")</f>
        <v>0</v>
      </c>
      <c r="O27" s="122">
        <f>IF(A27=0,0,+VLOOKUP($A27,'по изворима и контима'!$A$12:R$499,COLUMN('по изворима и контима'!L:L),FALSE))</f>
        <v>0</v>
      </c>
    </row>
    <row r="28" spans="1:15" x14ac:dyDescent="0.25">
      <c r="A28">
        <f t="shared" si="18"/>
        <v>0</v>
      </c>
      <c r="B28">
        <f t="shared" si="1"/>
        <v>0</v>
      </c>
      <c r="C28" s="121">
        <f>IF(A28=0,0,+spisak!A$4)</f>
        <v>0</v>
      </c>
      <c r="D28">
        <f>IF(A28=0,0,+spisak!C$4)</f>
        <v>0</v>
      </c>
      <c r="E28" s="169">
        <f>IF(A28=0,0,+spisak!#REF!)</f>
        <v>0</v>
      </c>
      <c r="F28">
        <f>IF(A28=0,0,+VLOOKUP($A28,'по изворима и контима'!$A$12:D$499,4,FALSE))</f>
        <v>0</v>
      </c>
      <c r="G28">
        <f>IF(A28=0,0,+VLOOKUP($A28,'по изворима и контима'!$A$12:G$499,5,FALSE))</f>
        <v>0</v>
      </c>
      <c r="H28">
        <f>IF(A28=0,0,+VLOOKUP($A28,'по изворима и контима'!$A$12:H$499,6,FALSE))</f>
        <v>0</v>
      </c>
      <c r="I28">
        <f>IF(A28=0,0,+VLOOKUP($A28,'по изворима и контима'!$A$12:H$499,7,FALSE))</f>
        <v>0</v>
      </c>
      <c r="J28">
        <f>IF(A28=0,0,+VLOOKUP($A28,'по изворима и контима'!$A$12:I$499,8,FALSE))</f>
        <v>0</v>
      </c>
      <c r="K28">
        <f>IF(B28=0,0,+VLOOKUP($A28,'по изворима и контима'!$A$12:J$499,9,FALSE))</f>
        <v>0</v>
      </c>
      <c r="L28">
        <f>IF($A28=0,0,+VLOOKUP($F28,spisak!$C$11:$F$30,3,FALSE))</f>
        <v>0</v>
      </c>
      <c r="M28">
        <f>IF($A28=0,0,+VLOOKUP($F28,spisak!$C$11:$F$30,4,FALSE))</f>
        <v>0</v>
      </c>
      <c r="N28" s="140">
        <f t="shared" ref="N28" si="21">+IF(A28=0,0,"2017")</f>
        <v>0</v>
      </c>
      <c r="O28" s="122">
        <f>IF(A28=0,0,+VLOOKUP($A28,'по изворима и контима'!$A$12:R$499,COLUMN('по изворима и контима'!M:M),FALSE))</f>
        <v>0</v>
      </c>
    </row>
    <row r="29" spans="1:15" x14ac:dyDescent="0.25">
      <c r="A29">
        <f t="shared" si="18"/>
        <v>0</v>
      </c>
      <c r="B29">
        <f t="shared" si="1"/>
        <v>0</v>
      </c>
      <c r="C29" s="121">
        <f>IF(A29=0,0,+spisak!A$4)</f>
        <v>0</v>
      </c>
      <c r="D29">
        <f>IF(A29=0,0,+spisak!C$4)</f>
        <v>0</v>
      </c>
      <c r="E29" s="169">
        <f>IF(A29=0,0,+spisak!#REF!)</f>
        <v>0</v>
      </c>
      <c r="F29">
        <f>IF(A29=0,0,+VLOOKUP($A29,'по изворима и контима'!$A$12:D$499,4,FALSE))</f>
        <v>0</v>
      </c>
      <c r="G29">
        <f>IF(A29=0,0,+VLOOKUP($A29,'по изворима и контима'!$A$12:G$499,5,FALSE))</f>
        <v>0</v>
      </c>
      <c r="H29">
        <f>IF(A29=0,0,+VLOOKUP($A29,'по изворима и контима'!$A$12:H$499,6,FALSE))</f>
        <v>0</v>
      </c>
      <c r="I29">
        <f>IF(A29=0,0,+VLOOKUP($A29,'по изворима и контима'!$A$12:H$499,7,FALSE))</f>
        <v>0</v>
      </c>
      <c r="J29">
        <f>IF(A29=0,0,+VLOOKUP($A29,'по изворима и контима'!$A$12:I$499,8,FALSE))</f>
        <v>0</v>
      </c>
      <c r="K29">
        <f>IF(B29=0,0,+VLOOKUP($A29,'по изворима и контима'!$A$12:J$499,9,FALSE))</f>
        <v>0</v>
      </c>
      <c r="L29">
        <f>IF($A29=0,0,+VLOOKUP($F29,spisak!$C$11:$F$30,3,FALSE))</f>
        <v>0</v>
      </c>
      <c r="M29">
        <f>IF($A29=0,0,+VLOOKUP($F29,spisak!$C$11:$F$30,4,FALSE))</f>
        <v>0</v>
      </c>
      <c r="N29" s="140">
        <f t="shared" ref="N29" si="22">+IF(A29=0,0,"2018")</f>
        <v>0</v>
      </c>
      <c r="O29" s="122">
        <f>IF(C29=0,0,+VLOOKUP($A29,'по изворима и контима'!$A$12:R$499,COLUMN('по изворима и контима'!N:N),FALSE))</f>
        <v>0</v>
      </c>
    </row>
    <row r="30" spans="1:15" x14ac:dyDescent="0.25">
      <c r="A30">
        <f t="shared" si="18"/>
        <v>0</v>
      </c>
      <c r="B30">
        <f t="shared" si="1"/>
        <v>0</v>
      </c>
      <c r="C30" s="121">
        <f>IF(A30=0,0,+spisak!A$4)</f>
        <v>0</v>
      </c>
      <c r="D30">
        <f>IF(A30=0,0,+spisak!C$4)</f>
        <v>0</v>
      </c>
      <c r="E30" s="169">
        <f>IF(A30=0,0,+spisak!#REF!)</f>
        <v>0</v>
      </c>
      <c r="F30">
        <f>IF(A30=0,0,+VLOOKUP($A30,'по изворима и контима'!$A$12:D$499,4,FALSE))</f>
        <v>0</v>
      </c>
      <c r="G30">
        <f>IF(A30=0,0,+VLOOKUP($A30,'по изворима и контима'!$A$12:G$499,5,FALSE))</f>
        <v>0</v>
      </c>
      <c r="H30">
        <f>IF(A30=0,0,+VLOOKUP($A30,'по изворима и контима'!$A$12:H$499,6,FALSE))</f>
        <v>0</v>
      </c>
      <c r="I30">
        <f>IF(A30=0,0,+VLOOKUP($A30,'по изворима и контима'!$A$12:H$499,7,FALSE))</f>
        <v>0</v>
      </c>
      <c r="J30">
        <f>IF(A30=0,0,+VLOOKUP($A30,'по изворима и контима'!$A$12:I$499,8,FALSE))</f>
        <v>0</v>
      </c>
      <c r="K30">
        <f>IF(B30=0,0,+VLOOKUP($A30,'по изворима и контима'!$A$12:J$499,9,FALSE))</f>
        <v>0</v>
      </c>
      <c r="L30">
        <f>IF($A30=0,0,+VLOOKUP($F30,spisak!$C$11:$F$30,3,FALSE))</f>
        <v>0</v>
      </c>
      <c r="M30">
        <f>IF($A30=0,0,+VLOOKUP($F30,spisak!$C$11:$F$30,4,FALSE))</f>
        <v>0</v>
      </c>
      <c r="N30" s="140">
        <f t="shared" ref="N30" si="23">+IF(A30=0,0,"2019")</f>
        <v>0</v>
      </c>
      <c r="O30" s="122">
        <f>IF(C30=0,0,+VLOOKUP($A30,'по изворима и контима'!$A$12:R$499,COLUMN('по изворима и контима'!O:O),FALSE))</f>
        <v>0</v>
      </c>
    </row>
    <row r="31" spans="1:15" x14ac:dyDescent="0.25">
      <c r="A31">
        <f t="shared" si="18"/>
        <v>0</v>
      </c>
      <c r="B31">
        <f t="shared" si="1"/>
        <v>0</v>
      </c>
      <c r="C31" s="121">
        <f>IF(A31=0,0,+spisak!A$4)</f>
        <v>0</v>
      </c>
      <c r="D31">
        <f>IF(A31=0,0,+spisak!C$4)</f>
        <v>0</v>
      </c>
      <c r="E31" s="169">
        <f>IF(A31=0,0,+spisak!#REF!)</f>
        <v>0</v>
      </c>
      <c r="F31">
        <f>IF(A31=0,0,+VLOOKUP($A31,'по изворима и контима'!$A$12:D$499,4,FALSE))</f>
        <v>0</v>
      </c>
      <c r="G31">
        <f>IF(A31=0,0,+VLOOKUP($A31,'по изворима и контима'!$A$12:G$499,5,FALSE))</f>
        <v>0</v>
      </c>
      <c r="H31">
        <f>IF(A31=0,0,+VLOOKUP($A31,'по изворима и контима'!$A$12:H$499,6,FALSE))</f>
        <v>0</v>
      </c>
      <c r="I31">
        <f>IF(A31=0,0,+VLOOKUP($A31,'по изворима и контима'!$A$12:H$499,7,FALSE))</f>
        <v>0</v>
      </c>
      <c r="J31">
        <f>IF(A31=0,0,+VLOOKUP($A31,'по изворима и контима'!$A$12:I$499,8,FALSE))</f>
        <v>0</v>
      </c>
      <c r="K31">
        <f>IF(B31=0,0,+VLOOKUP($A31,'по изворима и контима'!$A$12:J$499,9,FALSE))</f>
        <v>0</v>
      </c>
      <c r="L31">
        <f>IF($A31=0,0,+VLOOKUP($F31,spisak!$C$11:$F$30,3,FALSE))</f>
        <v>0</v>
      </c>
      <c r="M31">
        <f>IF($A31=0,0,+VLOOKUP($F31,spisak!$C$11:$F$30,4,FALSE))</f>
        <v>0</v>
      </c>
      <c r="N31" s="140">
        <f t="shared" ref="N31" si="24">+IF(A31=0,0,"nakon 2019")</f>
        <v>0</v>
      </c>
      <c r="O31" s="122">
        <f>IF(C31=0,0,+VLOOKUP($A31,'по изворима и контима'!$A$12:R$499,COLUMN('по изворима и контима'!P:P),FALSE))</f>
        <v>0</v>
      </c>
    </row>
    <row r="32" spans="1:15" x14ac:dyDescent="0.25">
      <c r="A32">
        <f>+IF(MAX(A$4:A29)&gt;=A$1,0,MAX(A$4:A29)+1)</f>
        <v>0</v>
      </c>
      <c r="B32">
        <f t="shared" ref="B32:B52" si="25">+IF(A32&gt;0,+B31+1,0)</f>
        <v>0</v>
      </c>
      <c r="C32" s="121">
        <f>IF(A32=0,0,+spisak!A$4)</f>
        <v>0</v>
      </c>
      <c r="D32">
        <f>IF(A32=0,0,+spisak!C$4)</f>
        <v>0</v>
      </c>
      <c r="E32" s="169">
        <f>IF(A32=0,0,+spisak!#REF!)</f>
        <v>0</v>
      </c>
      <c r="F32">
        <f>IF(A32=0,0,+VLOOKUP($A32,'по изворима и контима'!$A$12:D$499,4,FALSE))</f>
        <v>0</v>
      </c>
      <c r="G32">
        <f>IF(A32=0,0,+VLOOKUP($A32,'по изворима и контима'!$A$12:G$499,5,FALSE))</f>
        <v>0</v>
      </c>
      <c r="H32">
        <f>IF(A32=0,0,+VLOOKUP($A32,'по изворима и контима'!$A$12:H$499,6,FALSE))</f>
        <v>0</v>
      </c>
      <c r="I32">
        <f>IF(A32=0,0,+VLOOKUP($A32,'по изворима и контима'!$A$12:H$499,7,FALSE))</f>
        <v>0</v>
      </c>
      <c r="J32">
        <f>IF(A32=0,0,+VLOOKUP($A32,'по изворима и контима'!$A$12:I$499,8,FALSE))</f>
        <v>0</v>
      </c>
      <c r="K32">
        <f>IF(B32=0,0,+VLOOKUP($A32,'по изворима и контима'!$A$12:J$499,9,FALSE))</f>
        <v>0</v>
      </c>
      <c r="L32">
        <f>IF($A32=0,0,+VLOOKUP($F32,spisak!$C$11:$F$30,3,FALSE))</f>
        <v>0</v>
      </c>
      <c r="M32">
        <f>IF($A32=0,0,+VLOOKUP($F32,spisak!$C$11:$F$30,4,FALSE))</f>
        <v>0</v>
      </c>
      <c r="N32" s="140">
        <f t="shared" ref="N32" si="26">+IF(A32=0,0,"do 2015")</f>
        <v>0</v>
      </c>
      <c r="O32" s="122">
        <f>IF(A32=0,0,+VLOOKUP($A32,'по изворима и контима'!$A$12:L$499,COLUMN('по изворима и контима'!J:J),FALSE))</f>
        <v>0</v>
      </c>
    </row>
    <row r="33" spans="1:15" x14ac:dyDescent="0.25">
      <c r="A33">
        <f t="shared" ref="A33:A38" si="27">+A32</f>
        <v>0</v>
      </c>
      <c r="B33">
        <f t="shared" si="25"/>
        <v>0</v>
      </c>
      <c r="C33" s="121">
        <f>IF(A33=0,0,+spisak!A$4)</f>
        <v>0</v>
      </c>
      <c r="D33">
        <f>IF(A33=0,0,+spisak!C$4)</f>
        <v>0</v>
      </c>
      <c r="E33" s="169">
        <f>IF(A33=0,0,+spisak!#REF!)</f>
        <v>0</v>
      </c>
      <c r="F33">
        <f>IF(A33=0,0,+VLOOKUP($A33,'по изворима и контима'!$A$12:D$499,4,FALSE))</f>
        <v>0</v>
      </c>
      <c r="G33">
        <f>IF(A33=0,0,+VLOOKUP($A33,'по изворима и контима'!$A$12:G$499,5,FALSE))</f>
        <v>0</v>
      </c>
      <c r="H33">
        <f>IF(A33=0,0,+VLOOKUP($A33,'по изворима и контима'!$A$12:H$499,6,FALSE))</f>
        <v>0</v>
      </c>
      <c r="I33">
        <f>IF(A33=0,0,+VLOOKUP($A33,'по изворима и контима'!$A$12:H$499,7,FALSE))</f>
        <v>0</v>
      </c>
      <c r="J33">
        <f>IF(A33=0,0,+VLOOKUP($A33,'по изворима и контима'!$A$12:I$499,8,FALSE))</f>
        <v>0</v>
      </c>
      <c r="K33">
        <f>IF(B33=0,0,+VLOOKUP($A33,'по изворима и контима'!$A$12:J$499,9,FALSE))</f>
        <v>0</v>
      </c>
      <c r="L33">
        <f>IF($A33=0,0,+VLOOKUP($F33,spisak!$C$11:$F$30,3,FALSE))</f>
        <v>0</v>
      </c>
      <c r="M33">
        <f>IF($A33=0,0,+VLOOKUP($F33,spisak!$C$11:$F$30,4,FALSE))</f>
        <v>0</v>
      </c>
      <c r="N33" s="140">
        <f t="shared" ref="N33" si="28">+IF(A33=0,0,"2016-plan")</f>
        <v>0</v>
      </c>
      <c r="O33" s="122">
        <f>IF(A33=0,0,+VLOOKUP($A33,'по изворима и контима'!$A$12:R$499,COLUMN('по изворима и контима'!K:K),FALSE))</f>
        <v>0</v>
      </c>
    </row>
    <row r="34" spans="1:15" x14ac:dyDescent="0.25">
      <c r="A34">
        <f t="shared" si="27"/>
        <v>0</v>
      </c>
      <c r="B34">
        <f t="shared" si="25"/>
        <v>0</v>
      </c>
      <c r="C34" s="121">
        <f>IF(A34=0,0,+spisak!A$4)</f>
        <v>0</v>
      </c>
      <c r="D34">
        <f>IF(A34=0,0,+spisak!C$4)</f>
        <v>0</v>
      </c>
      <c r="E34" s="169">
        <f>IF(A34=0,0,+spisak!#REF!)</f>
        <v>0</v>
      </c>
      <c r="F34">
        <f>IF(A34=0,0,+VLOOKUP($A34,'по изворима и контима'!$A$12:D$499,4,FALSE))</f>
        <v>0</v>
      </c>
      <c r="G34">
        <f>IF(A34=0,0,+VLOOKUP($A34,'по изворима и контима'!$A$12:G$499,5,FALSE))</f>
        <v>0</v>
      </c>
      <c r="H34">
        <f>IF(A34=0,0,+VLOOKUP($A34,'по изворима и контима'!$A$12:H$499,6,FALSE))</f>
        <v>0</v>
      </c>
      <c r="I34">
        <f>IF(A34=0,0,+VLOOKUP($A34,'по изворима и контима'!$A$12:H$499,7,FALSE))</f>
        <v>0</v>
      </c>
      <c r="J34">
        <f>IF(A34=0,0,+VLOOKUP($A34,'по изворима и контима'!$A$12:I$499,8,FALSE))</f>
        <v>0</v>
      </c>
      <c r="K34">
        <f>IF(B34=0,0,+VLOOKUP($A34,'по изворима и контима'!$A$12:J$499,9,FALSE))</f>
        <v>0</v>
      </c>
      <c r="L34">
        <f>IF($A34=0,0,+VLOOKUP($F34,spisak!$C$11:$F$30,3,FALSE))</f>
        <v>0</v>
      </c>
      <c r="M34">
        <f>IF($A34=0,0,+VLOOKUP($F34,spisak!$C$11:$F$30,4,FALSE))</f>
        <v>0</v>
      </c>
      <c r="N34" s="140">
        <f t="shared" ref="N34" si="29">+IF(A34=0,0,"2016-procena")</f>
        <v>0</v>
      </c>
      <c r="O34" s="122">
        <f>IF(A34=0,0,+VLOOKUP($A34,'по изворима и контима'!$A$12:R$499,COLUMN('по изворима и контима'!L:L),FALSE))</f>
        <v>0</v>
      </c>
    </row>
    <row r="35" spans="1:15" x14ac:dyDescent="0.25">
      <c r="A35">
        <f t="shared" si="27"/>
        <v>0</v>
      </c>
      <c r="B35">
        <f t="shared" si="25"/>
        <v>0</v>
      </c>
      <c r="C35" s="121">
        <f>IF(A35=0,0,+spisak!A$4)</f>
        <v>0</v>
      </c>
      <c r="D35">
        <f>IF(A35=0,0,+spisak!C$4)</f>
        <v>0</v>
      </c>
      <c r="E35" s="169">
        <f>IF(A35=0,0,+spisak!#REF!)</f>
        <v>0</v>
      </c>
      <c r="F35">
        <f>IF(A35=0,0,+VLOOKUP($A35,'по изворима и контима'!$A$12:D$499,4,FALSE))</f>
        <v>0</v>
      </c>
      <c r="G35">
        <f>IF(A35=0,0,+VLOOKUP($A35,'по изворима и контима'!$A$12:G$499,5,FALSE))</f>
        <v>0</v>
      </c>
      <c r="H35">
        <f>IF(A35=0,0,+VLOOKUP($A35,'по изворима и контима'!$A$12:H$499,6,FALSE))</f>
        <v>0</v>
      </c>
      <c r="I35">
        <f>IF(A35=0,0,+VLOOKUP($A35,'по изворима и контима'!$A$12:H$499,7,FALSE))</f>
        <v>0</v>
      </c>
      <c r="J35">
        <f>IF(A35=0,0,+VLOOKUP($A35,'по изворима и контима'!$A$12:I$499,8,FALSE))</f>
        <v>0</v>
      </c>
      <c r="K35">
        <f>IF(B35=0,0,+VLOOKUP($A35,'по изворима и контима'!$A$12:J$499,9,FALSE))</f>
        <v>0</v>
      </c>
      <c r="L35">
        <f>IF($A35=0,0,+VLOOKUP($F35,spisak!$C$11:$F$30,3,FALSE))</f>
        <v>0</v>
      </c>
      <c r="M35">
        <f>IF($A35=0,0,+VLOOKUP($F35,spisak!$C$11:$F$30,4,FALSE))</f>
        <v>0</v>
      </c>
      <c r="N35" s="140">
        <f t="shared" ref="N35" si="30">+IF(A35=0,0,"2017")</f>
        <v>0</v>
      </c>
      <c r="O35" s="122">
        <f>IF(A35=0,0,+VLOOKUP($A35,'по изворима и контима'!$A$12:R$499,COLUMN('по изворима и контима'!M:M),FALSE))</f>
        <v>0</v>
      </c>
    </row>
    <row r="36" spans="1:15" x14ac:dyDescent="0.25">
      <c r="A36">
        <f t="shared" si="27"/>
        <v>0</v>
      </c>
      <c r="B36">
        <f t="shared" si="25"/>
        <v>0</v>
      </c>
      <c r="C36" s="121">
        <f>IF(A36=0,0,+spisak!A$4)</f>
        <v>0</v>
      </c>
      <c r="D36">
        <f>IF(A36=0,0,+spisak!C$4)</f>
        <v>0</v>
      </c>
      <c r="E36" s="169">
        <f>IF(A36=0,0,+spisak!#REF!)</f>
        <v>0</v>
      </c>
      <c r="F36">
        <f>IF(A36=0,0,+VLOOKUP($A36,'по изворима и контима'!$A$12:D$499,4,FALSE))</f>
        <v>0</v>
      </c>
      <c r="G36">
        <f>IF(A36=0,0,+VLOOKUP($A36,'по изворима и контима'!$A$12:G$499,5,FALSE))</f>
        <v>0</v>
      </c>
      <c r="H36">
        <f>IF(A36=0,0,+VLOOKUP($A36,'по изворима и контима'!$A$12:H$499,6,FALSE))</f>
        <v>0</v>
      </c>
      <c r="I36">
        <f>IF(A36=0,0,+VLOOKUP($A36,'по изворима и контима'!$A$12:H$499,7,FALSE))</f>
        <v>0</v>
      </c>
      <c r="J36">
        <f>IF(A36=0,0,+VLOOKUP($A36,'по изворима и контима'!$A$12:I$499,8,FALSE))</f>
        <v>0</v>
      </c>
      <c r="K36">
        <f>IF(B36=0,0,+VLOOKUP($A36,'по изворима и контима'!$A$12:J$499,9,FALSE))</f>
        <v>0</v>
      </c>
      <c r="L36">
        <f>IF($A36=0,0,+VLOOKUP($F36,spisak!$C$11:$F$30,3,FALSE))</f>
        <v>0</v>
      </c>
      <c r="M36">
        <f>IF($A36=0,0,+VLOOKUP($F36,spisak!$C$11:$F$30,4,FALSE))</f>
        <v>0</v>
      </c>
      <c r="N36" s="140">
        <f t="shared" ref="N36" si="31">+IF(A36=0,0,"2018")</f>
        <v>0</v>
      </c>
      <c r="O36" s="122">
        <f>IF(C36=0,0,+VLOOKUP($A36,'по изворима и контима'!$A$12:R$499,COLUMN('по изворима и контима'!N:N),FALSE))</f>
        <v>0</v>
      </c>
    </row>
    <row r="37" spans="1:15" x14ac:dyDescent="0.25">
      <c r="A37">
        <f t="shared" si="27"/>
        <v>0</v>
      </c>
      <c r="B37">
        <f t="shared" si="25"/>
        <v>0</v>
      </c>
      <c r="C37" s="121">
        <f>IF(A37=0,0,+spisak!A$4)</f>
        <v>0</v>
      </c>
      <c r="D37">
        <f>IF(A37=0,0,+spisak!C$4)</f>
        <v>0</v>
      </c>
      <c r="E37" s="169">
        <f>IF(A37=0,0,+spisak!#REF!)</f>
        <v>0</v>
      </c>
      <c r="F37">
        <f>IF(A37=0,0,+VLOOKUP($A37,'по изворима и контима'!$A$12:D$499,4,FALSE))</f>
        <v>0</v>
      </c>
      <c r="G37">
        <f>IF(A37=0,0,+VLOOKUP($A37,'по изворима и контима'!$A$12:G$499,5,FALSE))</f>
        <v>0</v>
      </c>
      <c r="H37">
        <f>IF(A37=0,0,+VLOOKUP($A37,'по изворима и контима'!$A$12:H$499,6,FALSE))</f>
        <v>0</v>
      </c>
      <c r="I37">
        <f>IF(A37=0,0,+VLOOKUP($A37,'по изворима и контима'!$A$12:H$499,7,FALSE))</f>
        <v>0</v>
      </c>
      <c r="J37">
        <f>IF(A37=0,0,+VLOOKUP($A37,'по изворима и контима'!$A$12:I$499,8,FALSE))</f>
        <v>0</v>
      </c>
      <c r="K37">
        <f>IF(B37=0,0,+VLOOKUP($A37,'по изворима и контима'!$A$12:J$499,9,FALSE))</f>
        <v>0</v>
      </c>
      <c r="L37">
        <f>IF($A37=0,0,+VLOOKUP($F37,spisak!$C$11:$F$30,3,FALSE))</f>
        <v>0</v>
      </c>
      <c r="M37">
        <f>IF($A37=0,0,+VLOOKUP($F37,spisak!$C$11:$F$30,4,FALSE))</f>
        <v>0</v>
      </c>
      <c r="N37" s="140">
        <f t="shared" ref="N37" si="32">+IF(A37=0,0,"2019")</f>
        <v>0</v>
      </c>
      <c r="O37" s="122">
        <f>IF(C37=0,0,+VLOOKUP($A37,'по изворима и контима'!$A$12:R$499,COLUMN('по изворима и контима'!O:O),FALSE))</f>
        <v>0</v>
      </c>
    </row>
    <row r="38" spans="1:15" x14ac:dyDescent="0.25">
      <c r="A38">
        <f t="shared" si="27"/>
        <v>0</v>
      </c>
      <c r="B38">
        <f t="shared" si="25"/>
        <v>0</v>
      </c>
      <c r="C38" s="121">
        <f>IF(A38=0,0,+spisak!A$4)</f>
        <v>0</v>
      </c>
      <c r="D38">
        <f>IF(A38=0,0,+spisak!C$4)</f>
        <v>0</v>
      </c>
      <c r="E38" s="169">
        <f>IF(A38=0,0,+spisak!#REF!)</f>
        <v>0</v>
      </c>
      <c r="F38">
        <f>IF(A38=0,0,+VLOOKUP($A38,'по изворима и контима'!$A$12:D$499,4,FALSE))</f>
        <v>0</v>
      </c>
      <c r="G38">
        <f>IF(A38=0,0,+VLOOKUP($A38,'по изворима и контима'!$A$12:G$499,5,FALSE))</f>
        <v>0</v>
      </c>
      <c r="H38">
        <f>IF(A38=0,0,+VLOOKUP($A38,'по изворима и контима'!$A$12:H$499,6,FALSE))</f>
        <v>0</v>
      </c>
      <c r="I38">
        <f>IF(A38=0,0,+VLOOKUP($A38,'по изворима и контима'!$A$12:H$499,7,FALSE))</f>
        <v>0</v>
      </c>
      <c r="J38">
        <f>IF(A38=0,0,+VLOOKUP($A38,'по изворима и контима'!$A$12:I$499,8,FALSE))</f>
        <v>0</v>
      </c>
      <c r="K38">
        <f>IF(B38=0,0,+VLOOKUP($A38,'по изворима и контима'!$A$12:J$499,9,FALSE))</f>
        <v>0</v>
      </c>
      <c r="L38">
        <f>IF($A38=0,0,+VLOOKUP($F38,spisak!$C$11:$F$30,3,FALSE))</f>
        <v>0</v>
      </c>
      <c r="M38">
        <f>IF($A38=0,0,+VLOOKUP($F38,spisak!$C$11:$F$30,4,FALSE))</f>
        <v>0</v>
      </c>
      <c r="N38" s="140">
        <f t="shared" ref="N38" si="33">+IF(A38=0,0,"nakon 2019")</f>
        <v>0</v>
      </c>
      <c r="O38" s="122">
        <f>IF(C38=0,0,+VLOOKUP($A38,'по изворима и контима'!$A$12:R$499,COLUMN('по изворима и контима'!P:P),FALSE))</f>
        <v>0</v>
      </c>
    </row>
    <row r="39" spans="1:15" x14ac:dyDescent="0.25">
      <c r="A39">
        <f>+IF(MAX(A$4:A36)&gt;=A$1,0,MAX(A$4:A36)+1)</f>
        <v>0</v>
      </c>
      <c r="B39">
        <f t="shared" si="25"/>
        <v>0</v>
      </c>
      <c r="C39" s="121">
        <f>IF(A39=0,0,+spisak!A$4)</f>
        <v>0</v>
      </c>
      <c r="D39">
        <f>IF(A39=0,0,+spisak!C$4)</f>
        <v>0</v>
      </c>
      <c r="E39" s="169">
        <f>IF(A39=0,0,+spisak!#REF!)</f>
        <v>0</v>
      </c>
      <c r="F39">
        <f>IF(A39=0,0,+VLOOKUP($A39,'по изворима и контима'!$A$12:D$499,4,FALSE))</f>
        <v>0</v>
      </c>
      <c r="G39">
        <f>IF(A39=0,0,+VLOOKUP($A39,'по изворима и контима'!$A$12:G$499,5,FALSE))</f>
        <v>0</v>
      </c>
      <c r="H39">
        <f>IF(A39=0,0,+VLOOKUP($A39,'по изворима и контима'!$A$12:H$499,6,FALSE))</f>
        <v>0</v>
      </c>
      <c r="I39">
        <f>IF(A39=0,0,+VLOOKUP($A39,'по изворима и контима'!$A$12:H$499,7,FALSE))</f>
        <v>0</v>
      </c>
      <c r="J39">
        <f>IF(A39=0,0,+VLOOKUP($A39,'по изворима и контима'!$A$12:I$499,8,FALSE))</f>
        <v>0</v>
      </c>
      <c r="K39">
        <f>IF(B39=0,0,+VLOOKUP($A39,'по изворима и контима'!$A$12:J$499,9,FALSE))</f>
        <v>0</v>
      </c>
      <c r="L39">
        <f>IF($A39=0,0,+VLOOKUP($F39,spisak!$C$11:$F$30,3,FALSE))</f>
        <v>0</v>
      </c>
      <c r="M39">
        <f>IF($A39=0,0,+VLOOKUP($F39,spisak!$C$11:$F$30,4,FALSE))</f>
        <v>0</v>
      </c>
      <c r="N39" s="140">
        <f t="shared" ref="N39" si="34">+IF(A39=0,0,"do 2015")</f>
        <v>0</v>
      </c>
      <c r="O39" s="122">
        <f>IF(A39=0,0,+VLOOKUP($A39,'по изворима и контима'!$A$12:L$499,COLUMN('по изворима и контима'!J:J),FALSE))</f>
        <v>0</v>
      </c>
    </row>
    <row r="40" spans="1:15" x14ac:dyDescent="0.25">
      <c r="A40">
        <f t="shared" ref="A40:A45" si="35">+A39</f>
        <v>0</v>
      </c>
      <c r="B40">
        <f t="shared" si="25"/>
        <v>0</v>
      </c>
      <c r="C40" s="121">
        <f>IF(A40=0,0,+spisak!A$4)</f>
        <v>0</v>
      </c>
      <c r="D40">
        <f>IF(A40=0,0,+spisak!C$4)</f>
        <v>0</v>
      </c>
      <c r="E40" s="169">
        <f>IF(A40=0,0,+spisak!#REF!)</f>
        <v>0</v>
      </c>
      <c r="F40">
        <f>IF(A40=0,0,+VLOOKUP($A40,'по изворима и контима'!$A$12:D$499,4,FALSE))</f>
        <v>0</v>
      </c>
      <c r="G40">
        <f>IF(A40=0,0,+VLOOKUP($A40,'по изворима и контима'!$A$12:G$499,5,FALSE))</f>
        <v>0</v>
      </c>
      <c r="H40">
        <f>IF(A40=0,0,+VLOOKUP($A40,'по изворима и контима'!$A$12:H$499,6,FALSE))</f>
        <v>0</v>
      </c>
      <c r="I40">
        <f>IF(A40=0,0,+VLOOKUP($A40,'по изворима и контима'!$A$12:H$499,7,FALSE))</f>
        <v>0</v>
      </c>
      <c r="J40">
        <f>IF(A40=0,0,+VLOOKUP($A40,'по изворима и контима'!$A$12:I$499,8,FALSE))</f>
        <v>0</v>
      </c>
      <c r="K40">
        <f>IF(B40=0,0,+VLOOKUP($A40,'по изворима и контима'!$A$12:J$499,9,FALSE))</f>
        <v>0</v>
      </c>
      <c r="L40">
        <f>IF($A40=0,0,+VLOOKUP($F40,spisak!$C$11:$F$30,3,FALSE))</f>
        <v>0</v>
      </c>
      <c r="M40">
        <f>IF($A40=0,0,+VLOOKUP($F40,spisak!$C$11:$F$30,4,FALSE))</f>
        <v>0</v>
      </c>
      <c r="N40" s="140">
        <f t="shared" ref="N40" si="36">+IF(A40=0,0,"2016-plan")</f>
        <v>0</v>
      </c>
      <c r="O40" s="122">
        <f>IF(A40=0,0,+VLOOKUP($A40,'по изворима и контима'!$A$12:R$499,COLUMN('по изворима и контима'!K:K),FALSE))</f>
        <v>0</v>
      </c>
    </row>
    <row r="41" spans="1:15" x14ac:dyDescent="0.25">
      <c r="A41">
        <f t="shared" si="35"/>
        <v>0</v>
      </c>
      <c r="B41">
        <f t="shared" si="25"/>
        <v>0</v>
      </c>
      <c r="C41" s="121">
        <f>IF(A41=0,0,+spisak!A$4)</f>
        <v>0</v>
      </c>
      <c r="D41">
        <f>IF(A41=0,0,+spisak!C$4)</f>
        <v>0</v>
      </c>
      <c r="E41" s="169">
        <f>IF(A41=0,0,+spisak!#REF!)</f>
        <v>0</v>
      </c>
      <c r="F41">
        <f>IF(A41=0,0,+VLOOKUP($A41,'по изворима и контима'!$A$12:D$499,4,FALSE))</f>
        <v>0</v>
      </c>
      <c r="G41">
        <f>IF(A41=0,0,+VLOOKUP($A41,'по изворима и контима'!$A$12:G$499,5,FALSE))</f>
        <v>0</v>
      </c>
      <c r="H41">
        <f>IF(A41=0,0,+VLOOKUP($A41,'по изворима и контима'!$A$12:H$499,6,FALSE))</f>
        <v>0</v>
      </c>
      <c r="I41">
        <f>IF(A41=0,0,+VLOOKUP($A41,'по изворима и контима'!$A$12:H$499,7,FALSE))</f>
        <v>0</v>
      </c>
      <c r="J41">
        <f>IF(A41=0,0,+VLOOKUP($A41,'по изворима и контима'!$A$12:I$499,8,FALSE))</f>
        <v>0</v>
      </c>
      <c r="K41">
        <f>IF(B41=0,0,+VLOOKUP($A41,'по изворима и контима'!$A$12:J$499,9,FALSE))</f>
        <v>0</v>
      </c>
      <c r="L41">
        <f>IF($A41=0,0,+VLOOKUP($F41,spisak!$C$11:$F$30,3,FALSE))</f>
        <v>0</v>
      </c>
      <c r="M41">
        <f>IF($A41=0,0,+VLOOKUP($F41,spisak!$C$11:$F$30,4,FALSE))</f>
        <v>0</v>
      </c>
      <c r="N41" s="140">
        <f t="shared" ref="N41" si="37">+IF(A41=0,0,"2016-procena")</f>
        <v>0</v>
      </c>
      <c r="O41" s="122">
        <f>IF(A41=0,0,+VLOOKUP($A41,'по изворима и контима'!$A$12:R$499,COLUMN('по изворима и контима'!L:L),FALSE))</f>
        <v>0</v>
      </c>
    </row>
    <row r="42" spans="1:15" x14ac:dyDescent="0.25">
      <c r="A42">
        <f t="shared" si="35"/>
        <v>0</v>
      </c>
      <c r="B42">
        <f t="shared" si="25"/>
        <v>0</v>
      </c>
      <c r="C42" s="121">
        <f>IF(A42=0,0,+spisak!A$4)</f>
        <v>0</v>
      </c>
      <c r="D42">
        <f>IF(A42=0,0,+spisak!C$4)</f>
        <v>0</v>
      </c>
      <c r="E42" s="169">
        <f>IF(A42=0,0,+spisak!#REF!)</f>
        <v>0</v>
      </c>
      <c r="F42">
        <f>IF(A42=0,0,+VLOOKUP($A42,'по изворима и контима'!$A$12:D$499,4,FALSE))</f>
        <v>0</v>
      </c>
      <c r="G42">
        <f>IF(A42=0,0,+VLOOKUP($A42,'по изворима и контима'!$A$12:G$499,5,FALSE))</f>
        <v>0</v>
      </c>
      <c r="H42">
        <f>IF(A42=0,0,+VLOOKUP($A42,'по изворима и контима'!$A$12:H$499,6,FALSE))</f>
        <v>0</v>
      </c>
      <c r="I42">
        <f>IF(A42=0,0,+VLOOKUP($A42,'по изворима и контима'!$A$12:H$499,7,FALSE))</f>
        <v>0</v>
      </c>
      <c r="J42">
        <f>IF(A42=0,0,+VLOOKUP($A42,'по изворима и контима'!$A$12:I$499,8,FALSE))</f>
        <v>0</v>
      </c>
      <c r="K42">
        <f>IF(B42=0,0,+VLOOKUP($A42,'по изворима и контима'!$A$12:J$499,9,FALSE))</f>
        <v>0</v>
      </c>
      <c r="L42">
        <f>IF($A42=0,0,+VLOOKUP($F42,spisak!$C$11:$F$30,3,FALSE))</f>
        <v>0</v>
      </c>
      <c r="M42">
        <f>IF($A42=0,0,+VLOOKUP($F42,spisak!$C$11:$F$30,4,FALSE))</f>
        <v>0</v>
      </c>
      <c r="N42" s="140">
        <f t="shared" ref="N42" si="38">+IF(A42=0,0,"2017")</f>
        <v>0</v>
      </c>
      <c r="O42" s="122">
        <f>IF(A42=0,0,+VLOOKUP($A42,'по изворима и контима'!$A$12:R$499,COLUMN('по изворима и контима'!M:M),FALSE))</f>
        <v>0</v>
      </c>
    </row>
    <row r="43" spans="1:15" x14ac:dyDescent="0.25">
      <c r="A43">
        <f t="shared" si="35"/>
        <v>0</v>
      </c>
      <c r="B43">
        <f t="shared" si="25"/>
        <v>0</v>
      </c>
      <c r="C43" s="121">
        <f>IF(A43=0,0,+spisak!A$4)</f>
        <v>0</v>
      </c>
      <c r="D43">
        <f>IF(A43=0,0,+spisak!C$4)</f>
        <v>0</v>
      </c>
      <c r="E43" s="169">
        <f>IF(A43=0,0,+spisak!#REF!)</f>
        <v>0</v>
      </c>
      <c r="F43">
        <f>IF(A43=0,0,+VLOOKUP($A43,'по изворима и контима'!$A$12:D$499,4,FALSE))</f>
        <v>0</v>
      </c>
      <c r="G43">
        <f>IF(A43=0,0,+VLOOKUP($A43,'по изворима и контима'!$A$12:G$499,5,FALSE))</f>
        <v>0</v>
      </c>
      <c r="H43">
        <f>IF(A43=0,0,+VLOOKUP($A43,'по изворима и контима'!$A$12:H$499,6,FALSE))</f>
        <v>0</v>
      </c>
      <c r="I43">
        <f>IF(A43=0,0,+VLOOKUP($A43,'по изворима и контима'!$A$12:H$499,7,FALSE))</f>
        <v>0</v>
      </c>
      <c r="J43">
        <f>IF(A43=0,0,+VLOOKUP($A43,'по изворима и контима'!$A$12:I$499,8,FALSE))</f>
        <v>0</v>
      </c>
      <c r="K43">
        <f>IF(B43=0,0,+VLOOKUP($A43,'по изворима и контима'!$A$12:J$499,9,FALSE))</f>
        <v>0</v>
      </c>
      <c r="L43">
        <f>IF($A43=0,0,+VLOOKUP($F43,spisak!$C$11:$F$30,3,FALSE))</f>
        <v>0</v>
      </c>
      <c r="M43">
        <f>IF($A43=0,0,+VLOOKUP($F43,spisak!$C$11:$F$30,4,FALSE))</f>
        <v>0</v>
      </c>
      <c r="N43" s="140">
        <f t="shared" ref="N43" si="39">+IF(A43=0,0,"2018")</f>
        <v>0</v>
      </c>
      <c r="O43" s="122">
        <f>IF(C43=0,0,+VLOOKUP($A43,'по изворима и контима'!$A$12:R$499,COLUMN('по изворима и контима'!N:N),FALSE))</f>
        <v>0</v>
      </c>
    </row>
    <row r="44" spans="1:15" x14ac:dyDescent="0.25">
      <c r="A44">
        <f t="shared" si="35"/>
        <v>0</v>
      </c>
      <c r="B44">
        <f t="shared" si="25"/>
        <v>0</v>
      </c>
      <c r="C44" s="121">
        <f>IF(A44=0,0,+spisak!A$4)</f>
        <v>0</v>
      </c>
      <c r="D44">
        <f>IF(A44=0,0,+spisak!C$4)</f>
        <v>0</v>
      </c>
      <c r="E44" s="169">
        <f>IF(A44=0,0,+spisak!#REF!)</f>
        <v>0</v>
      </c>
      <c r="F44">
        <f>IF(A44=0,0,+VLOOKUP($A44,'по изворима и контима'!$A$12:D$499,4,FALSE))</f>
        <v>0</v>
      </c>
      <c r="G44">
        <f>IF(A44=0,0,+VLOOKUP($A44,'по изворима и контима'!$A$12:G$499,5,FALSE))</f>
        <v>0</v>
      </c>
      <c r="H44">
        <f>IF(A44=0,0,+VLOOKUP($A44,'по изворима и контима'!$A$12:H$499,6,FALSE))</f>
        <v>0</v>
      </c>
      <c r="I44">
        <f>IF(A44=0,0,+VLOOKUP($A44,'по изворима и контима'!$A$12:H$499,7,FALSE))</f>
        <v>0</v>
      </c>
      <c r="J44">
        <f>IF(A44=0,0,+VLOOKUP($A44,'по изворима и контима'!$A$12:I$499,8,FALSE))</f>
        <v>0</v>
      </c>
      <c r="K44">
        <f>IF(B44=0,0,+VLOOKUP($A44,'по изворима и контима'!$A$12:J$499,9,FALSE))</f>
        <v>0</v>
      </c>
      <c r="L44">
        <f>IF($A44=0,0,+VLOOKUP($F44,spisak!$C$11:$F$30,3,FALSE))</f>
        <v>0</v>
      </c>
      <c r="M44">
        <f>IF($A44=0,0,+VLOOKUP($F44,spisak!$C$11:$F$30,4,FALSE))</f>
        <v>0</v>
      </c>
      <c r="N44" s="140">
        <f t="shared" ref="N44" si="40">+IF(A44=0,0,"2019")</f>
        <v>0</v>
      </c>
      <c r="O44" s="122">
        <f>IF(C44=0,0,+VLOOKUP($A44,'по изворима и контима'!$A$12:R$499,COLUMN('по изворима и контима'!O:O),FALSE))</f>
        <v>0</v>
      </c>
    </row>
    <row r="45" spans="1:15" x14ac:dyDescent="0.25">
      <c r="A45">
        <f t="shared" si="35"/>
        <v>0</v>
      </c>
      <c r="B45">
        <f t="shared" si="25"/>
        <v>0</v>
      </c>
      <c r="C45" s="121">
        <f>IF(A45=0,0,+spisak!A$4)</f>
        <v>0</v>
      </c>
      <c r="D45">
        <f>IF(A45=0,0,+spisak!C$4)</f>
        <v>0</v>
      </c>
      <c r="E45" s="169">
        <f>IF(A45=0,0,+spisak!#REF!)</f>
        <v>0</v>
      </c>
      <c r="F45">
        <f>IF(A45=0,0,+VLOOKUP($A45,'по изворима и контима'!$A$12:D$499,4,FALSE))</f>
        <v>0</v>
      </c>
      <c r="G45">
        <f>IF(A45=0,0,+VLOOKUP($A45,'по изворима и контима'!$A$12:G$499,5,FALSE))</f>
        <v>0</v>
      </c>
      <c r="H45">
        <f>IF(A45=0,0,+VLOOKUP($A45,'по изворима и контима'!$A$12:H$499,6,FALSE))</f>
        <v>0</v>
      </c>
      <c r="I45">
        <f>IF(A45=0,0,+VLOOKUP($A45,'по изворима и контима'!$A$12:H$499,7,FALSE))</f>
        <v>0</v>
      </c>
      <c r="J45">
        <f>IF(A45=0,0,+VLOOKUP($A45,'по изворима и контима'!$A$12:I$499,8,FALSE))</f>
        <v>0</v>
      </c>
      <c r="K45">
        <f>IF(B45=0,0,+VLOOKUP($A45,'по изворима и контима'!$A$12:J$499,9,FALSE))</f>
        <v>0</v>
      </c>
      <c r="L45">
        <f>IF($A45=0,0,+VLOOKUP($F45,spisak!$C$11:$F$30,3,FALSE))</f>
        <v>0</v>
      </c>
      <c r="M45">
        <f>IF($A45=0,0,+VLOOKUP($F45,spisak!$C$11:$F$30,4,FALSE))</f>
        <v>0</v>
      </c>
      <c r="N45" s="140">
        <f t="shared" ref="N45" si="41">+IF(A45=0,0,"nakon 2019")</f>
        <v>0</v>
      </c>
      <c r="O45" s="122">
        <f>IF(C45=0,0,+VLOOKUP($A45,'по изворима и контима'!$A$12:R$499,COLUMN('по изворима и контима'!P:P),FALSE))</f>
        <v>0</v>
      </c>
    </row>
    <row r="46" spans="1:15" x14ac:dyDescent="0.25">
      <c r="A46">
        <f>+IF(MAX(A$4:A43)&gt;=A$1,0,MAX(A$4:A43)+1)</f>
        <v>0</v>
      </c>
      <c r="B46">
        <f t="shared" si="25"/>
        <v>0</v>
      </c>
      <c r="C46" s="121">
        <f>IF(A46=0,0,+spisak!A$4)</f>
        <v>0</v>
      </c>
      <c r="D46">
        <f>IF(A46=0,0,+spisak!C$4)</f>
        <v>0</v>
      </c>
      <c r="E46" s="169">
        <f>IF(A46=0,0,+spisak!#REF!)</f>
        <v>0</v>
      </c>
      <c r="F46">
        <f>IF(A46=0,0,+VLOOKUP($A46,'по изворима и контима'!$A$12:D$499,4,FALSE))</f>
        <v>0</v>
      </c>
      <c r="G46">
        <f>IF(A46=0,0,+VLOOKUP($A46,'по изворима и контима'!$A$12:G$499,5,FALSE))</f>
        <v>0</v>
      </c>
      <c r="H46">
        <f>IF(A46=0,0,+VLOOKUP($A46,'по изворима и контима'!$A$12:H$499,6,FALSE))</f>
        <v>0</v>
      </c>
      <c r="I46">
        <f>IF(A46=0,0,+VLOOKUP($A46,'по изворима и контима'!$A$12:H$499,7,FALSE))</f>
        <v>0</v>
      </c>
      <c r="J46">
        <f>IF(A46=0,0,+VLOOKUP($A46,'по изворима и контима'!$A$12:I$499,8,FALSE))</f>
        <v>0</v>
      </c>
      <c r="K46">
        <f>IF(B46=0,0,+VLOOKUP($A46,'по изворима и контима'!$A$12:J$499,9,FALSE))</f>
        <v>0</v>
      </c>
      <c r="L46">
        <f>IF($A46=0,0,+VLOOKUP($F46,spisak!$C$11:$F$30,3,FALSE))</f>
        <v>0</v>
      </c>
      <c r="M46">
        <f>IF($A46=0,0,+VLOOKUP($F46,spisak!$C$11:$F$30,4,FALSE))</f>
        <v>0</v>
      </c>
      <c r="N46" s="140">
        <f t="shared" ref="N46" si="42">+IF(A46=0,0,"do 2015")</f>
        <v>0</v>
      </c>
      <c r="O46" s="122">
        <f>IF(A46=0,0,+VLOOKUP($A46,'по изворима и контима'!$A$12:L$499,COLUMN('по изворима и контима'!J:J),FALSE))</f>
        <v>0</v>
      </c>
    </row>
    <row r="47" spans="1:15" x14ac:dyDescent="0.25">
      <c r="A47">
        <f t="shared" ref="A47:A52" si="43">+A46</f>
        <v>0</v>
      </c>
      <c r="B47">
        <f t="shared" si="25"/>
        <v>0</v>
      </c>
      <c r="C47" s="121">
        <f>IF(A47=0,0,+spisak!A$4)</f>
        <v>0</v>
      </c>
      <c r="D47">
        <f>IF(A47=0,0,+spisak!C$4)</f>
        <v>0</v>
      </c>
      <c r="E47" s="169">
        <f>IF(A47=0,0,+spisak!#REF!)</f>
        <v>0</v>
      </c>
      <c r="F47">
        <f>IF(A47=0,0,+VLOOKUP($A47,'по изворима и контима'!$A$12:D$499,4,FALSE))</f>
        <v>0</v>
      </c>
      <c r="G47">
        <f>IF(A47=0,0,+VLOOKUP($A47,'по изворима и контима'!$A$12:G$499,5,FALSE))</f>
        <v>0</v>
      </c>
      <c r="H47">
        <f>IF(A47=0,0,+VLOOKUP($A47,'по изворима и контима'!$A$12:H$499,6,FALSE))</f>
        <v>0</v>
      </c>
      <c r="I47">
        <f>IF(A47=0,0,+VLOOKUP($A47,'по изворима и контима'!$A$12:H$499,7,FALSE))</f>
        <v>0</v>
      </c>
      <c r="J47">
        <f>IF(A47=0,0,+VLOOKUP($A47,'по изворима и контима'!$A$12:I$499,8,FALSE))</f>
        <v>0</v>
      </c>
      <c r="K47">
        <f>IF(B47=0,0,+VLOOKUP($A47,'по изворима и контима'!$A$12:J$499,9,FALSE))</f>
        <v>0</v>
      </c>
      <c r="L47">
        <f>IF($A47=0,0,+VLOOKUP($F47,spisak!$C$11:$F$30,3,FALSE))</f>
        <v>0</v>
      </c>
      <c r="M47">
        <f>IF($A47=0,0,+VLOOKUP($F47,spisak!$C$11:$F$30,4,FALSE))</f>
        <v>0</v>
      </c>
      <c r="N47" s="140">
        <f t="shared" ref="N47" si="44">+IF(A47=0,0,"2016-plan")</f>
        <v>0</v>
      </c>
      <c r="O47" s="122">
        <f>IF(A47=0,0,+VLOOKUP($A47,'по изворима и контима'!$A$12:R$499,COLUMN('по изворима и контима'!K:K),FALSE))</f>
        <v>0</v>
      </c>
    </row>
    <row r="48" spans="1:15" x14ac:dyDescent="0.25">
      <c r="A48">
        <f t="shared" si="43"/>
        <v>0</v>
      </c>
      <c r="B48">
        <f t="shared" si="25"/>
        <v>0</v>
      </c>
      <c r="C48" s="121">
        <f>IF(A48=0,0,+spisak!A$4)</f>
        <v>0</v>
      </c>
      <c r="D48">
        <f>IF(A48=0,0,+spisak!C$4)</f>
        <v>0</v>
      </c>
      <c r="E48" s="169">
        <f>IF(A48=0,0,+spisak!#REF!)</f>
        <v>0</v>
      </c>
      <c r="F48">
        <f>IF(A48=0,0,+VLOOKUP($A48,'по изворима и контима'!$A$12:D$499,4,FALSE))</f>
        <v>0</v>
      </c>
      <c r="G48">
        <f>IF(A48=0,0,+VLOOKUP($A48,'по изворима и контима'!$A$12:G$499,5,FALSE))</f>
        <v>0</v>
      </c>
      <c r="H48">
        <f>IF(A48=0,0,+VLOOKUP($A48,'по изворима и контима'!$A$12:H$499,6,FALSE))</f>
        <v>0</v>
      </c>
      <c r="I48">
        <f>IF(A48=0,0,+VLOOKUP($A48,'по изворима и контима'!$A$12:H$499,7,FALSE))</f>
        <v>0</v>
      </c>
      <c r="J48">
        <f>IF(A48=0,0,+VLOOKUP($A48,'по изворима и контима'!$A$12:I$499,8,FALSE))</f>
        <v>0</v>
      </c>
      <c r="K48">
        <f>IF(B48=0,0,+VLOOKUP($A48,'по изворима и контима'!$A$12:J$499,9,FALSE))</f>
        <v>0</v>
      </c>
      <c r="L48">
        <f>IF($A48=0,0,+VLOOKUP($F48,spisak!$C$11:$F$30,3,FALSE))</f>
        <v>0</v>
      </c>
      <c r="M48">
        <f>IF($A48=0,0,+VLOOKUP($F48,spisak!$C$11:$F$30,4,FALSE))</f>
        <v>0</v>
      </c>
      <c r="N48" s="140">
        <f t="shared" ref="N48" si="45">+IF(A48=0,0,"2016-procena")</f>
        <v>0</v>
      </c>
      <c r="O48" s="122">
        <f>IF(A48=0,0,+VLOOKUP($A48,'по изворима и контима'!$A$12:R$499,COLUMN('по изворима и контима'!L:L),FALSE))</f>
        <v>0</v>
      </c>
    </row>
    <row r="49" spans="1:15" x14ac:dyDescent="0.25">
      <c r="A49">
        <f t="shared" si="43"/>
        <v>0</v>
      </c>
      <c r="B49">
        <f t="shared" si="25"/>
        <v>0</v>
      </c>
      <c r="C49" s="121">
        <f>IF(A49=0,0,+spisak!A$4)</f>
        <v>0</v>
      </c>
      <c r="D49">
        <f>IF(A49=0,0,+spisak!C$4)</f>
        <v>0</v>
      </c>
      <c r="E49" s="169">
        <f>IF(A49=0,0,+spisak!#REF!)</f>
        <v>0</v>
      </c>
      <c r="F49">
        <f>IF(A49=0,0,+VLOOKUP($A49,'по изворима и контима'!$A$12:D$499,4,FALSE))</f>
        <v>0</v>
      </c>
      <c r="G49">
        <f>IF(A49=0,0,+VLOOKUP($A49,'по изворима и контима'!$A$12:G$499,5,FALSE))</f>
        <v>0</v>
      </c>
      <c r="H49">
        <f>IF(A49=0,0,+VLOOKUP($A49,'по изворима и контима'!$A$12:H$499,6,FALSE))</f>
        <v>0</v>
      </c>
      <c r="I49">
        <f>IF(A49=0,0,+VLOOKUP($A49,'по изворима и контима'!$A$12:H$499,7,FALSE))</f>
        <v>0</v>
      </c>
      <c r="J49">
        <f>IF(A49=0,0,+VLOOKUP($A49,'по изворима и контима'!$A$12:I$499,8,FALSE))</f>
        <v>0</v>
      </c>
      <c r="K49">
        <f>IF(B49=0,0,+VLOOKUP($A49,'по изворима и контима'!$A$12:J$499,9,FALSE))</f>
        <v>0</v>
      </c>
      <c r="L49">
        <f>IF($A49=0,0,+VLOOKUP($F49,spisak!$C$11:$F$30,3,FALSE))</f>
        <v>0</v>
      </c>
      <c r="M49">
        <f>IF($A49=0,0,+VLOOKUP($F49,spisak!$C$11:$F$30,4,FALSE))</f>
        <v>0</v>
      </c>
      <c r="N49" s="140">
        <f t="shared" ref="N49" si="46">+IF(A49=0,0,"2017")</f>
        <v>0</v>
      </c>
      <c r="O49" s="122">
        <f>IF(A49=0,0,+VLOOKUP($A49,'по изворима и контима'!$A$12:R$499,COLUMN('по изворима и контима'!M:M),FALSE))</f>
        <v>0</v>
      </c>
    </row>
    <row r="50" spans="1:15" x14ac:dyDescent="0.25">
      <c r="A50">
        <f t="shared" si="43"/>
        <v>0</v>
      </c>
      <c r="B50">
        <f t="shared" si="25"/>
        <v>0</v>
      </c>
      <c r="C50" s="121">
        <f>IF(A50=0,0,+spisak!A$4)</f>
        <v>0</v>
      </c>
      <c r="D50">
        <f>IF(A50=0,0,+spisak!C$4)</f>
        <v>0</v>
      </c>
      <c r="E50" s="169">
        <f>IF(A50=0,0,+spisak!#REF!)</f>
        <v>0</v>
      </c>
      <c r="F50">
        <f>IF(A50=0,0,+VLOOKUP($A50,'по изворима и контима'!$A$12:D$499,4,FALSE))</f>
        <v>0</v>
      </c>
      <c r="G50">
        <f>IF(A50=0,0,+VLOOKUP($A50,'по изворима и контима'!$A$12:G$499,5,FALSE))</f>
        <v>0</v>
      </c>
      <c r="H50">
        <f>IF(A50=0,0,+VLOOKUP($A50,'по изворима и контима'!$A$12:H$499,6,FALSE))</f>
        <v>0</v>
      </c>
      <c r="I50">
        <f>IF(A50=0,0,+VLOOKUP($A50,'по изворима и контима'!$A$12:H$499,7,FALSE))</f>
        <v>0</v>
      </c>
      <c r="J50">
        <f>IF(A50=0,0,+VLOOKUP($A50,'по изворима и контима'!$A$12:I$499,8,FALSE))</f>
        <v>0</v>
      </c>
      <c r="K50">
        <f>IF(B50=0,0,+VLOOKUP($A50,'по изворима и контима'!$A$12:J$499,9,FALSE))</f>
        <v>0</v>
      </c>
      <c r="L50">
        <f>IF($A50=0,0,+VLOOKUP($F50,spisak!$C$11:$F$30,3,FALSE))</f>
        <v>0</v>
      </c>
      <c r="M50">
        <f>IF($A50=0,0,+VLOOKUP($F50,spisak!$C$11:$F$30,4,FALSE))</f>
        <v>0</v>
      </c>
      <c r="N50" s="140">
        <f t="shared" ref="N50" si="47">+IF(A50=0,0,"2018")</f>
        <v>0</v>
      </c>
      <c r="O50" s="122">
        <f>IF(C50=0,0,+VLOOKUP($A50,'по изворима и контима'!$A$12:R$499,COLUMN('по изворима и контима'!N:N),FALSE))</f>
        <v>0</v>
      </c>
    </row>
    <row r="51" spans="1:15" x14ac:dyDescent="0.25">
      <c r="A51">
        <f t="shared" si="43"/>
        <v>0</v>
      </c>
      <c r="B51">
        <f t="shared" si="25"/>
        <v>0</v>
      </c>
      <c r="C51" s="121">
        <f>IF(A51=0,0,+spisak!A$4)</f>
        <v>0</v>
      </c>
      <c r="D51">
        <f>IF(A51=0,0,+spisak!C$4)</f>
        <v>0</v>
      </c>
      <c r="E51" s="169">
        <f>IF(A51=0,0,+spisak!#REF!)</f>
        <v>0</v>
      </c>
      <c r="F51">
        <f>IF(A51=0,0,+VLOOKUP($A51,'по изворима и контима'!$A$12:D$499,4,FALSE))</f>
        <v>0</v>
      </c>
      <c r="G51">
        <f>IF(A51=0,0,+VLOOKUP($A51,'по изворима и контима'!$A$12:G$499,5,FALSE))</f>
        <v>0</v>
      </c>
      <c r="H51">
        <f>IF(A51=0,0,+VLOOKUP($A51,'по изворима и контима'!$A$12:H$499,6,FALSE))</f>
        <v>0</v>
      </c>
      <c r="I51">
        <f>IF(A51=0,0,+VLOOKUP($A51,'по изворима и контима'!$A$12:H$499,7,FALSE))</f>
        <v>0</v>
      </c>
      <c r="J51">
        <f>IF(A51=0,0,+VLOOKUP($A51,'по изворима и контима'!$A$12:I$499,8,FALSE))</f>
        <v>0</v>
      </c>
      <c r="K51">
        <f>IF(B51=0,0,+VLOOKUP($A51,'по изворима и контима'!$A$12:J$499,9,FALSE))</f>
        <v>0</v>
      </c>
      <c r="L51">
        <f>IF($A51=0,0,+VLOOKUP($F51,spisak!$C$11:$F$30,3,FALSE))</f>
        <v>0</v>
      </c>
      <c r="M51">
        <f>IF($A51=0,0,+VLOOKUP($F51,spisak!$C$11:$F$30,4,FALSE))</f>
        <v>0</v>
      </c>
      <c r="N51" s="140">
        <f t="shared" ref="N51" si="48">+IF(A51=0,0,"2019")</f>
        <v>0</v>
      </c>
      <c r="O51" s="122">
        <f>IF(C51=0,0,+VLOOKUP($A51,'по изворима и контима'!$A$12:R$499,COLUMN('по изворима и контима'!O:O),FALSE))</f>
        <v>0</v>
      </c>
    </row>
    <row r="52" spans="1:15" x14ac:dyDescent="0.25">
      <c r="A52">
        <f t="shared" si="43"/>
        <v>0</v>
      </c>
      <c r="B52">
        <f t="shared" si="25"/>
        <v>0</v>
      </c>
      <c r="C52" s="121">
        <f>IF(A52=0,0,+spisak!A$4)</f>
        <v>0</v>
      </c>
      <c r="D52">
        <f>IF(A52=0,0,+spisak!C$4)</f>
        <v>0</v>
      </c>
      <c r="E52" s="169">
        <f>IF(A52=0,0,+spisak!#REF!)</f>
        <v>0</v>
      </c>
      <c r="F52">
        <f>IF(A52=0,0,+VLOOKUP($A52,'по изворима и контима'!$A$12:D$499,4,FALSE))</f>
        <v>0</v>
      </c>
      <c r="G52">
        <f>IF(A52=0,0,+VLOOKUP($A52,'по изворима и контима'!$A$12:G$499,5,FALSE))</f>
        <v>0</v>
      </c>
      <c r="H52">
        <f>IF(A52=0,0,+VLOOKUP($A52,'по изворима и контима'!$A$12:H$499,6,FALSE))</f>
        <v>0</v>
      </c>
      <c r="I52">
        <f>IF(A52=0,0,+VLOOKUP($A52,'по изворима и контима'!$A$12:H$499,7,FALSE))</f>
        <v>0</v>
      </c>
      <c r="J52">
        <f>IF(A52=0,0,+VLOOKUP($A52,'по изворима и контима'!$A$12:I$499,8,FALSE))</f>
        <v>0</v>
      </c>
      <c r="K52">
        <f>IF(B52=0,0,+VLOOKUP($A52,'по изворима и контима'!$A$12:J$499,9,FALSE))</f>
        <v>0</v>
      </c>
      <c r="L52">
        <f>IF($A52=0,0,+VLOOKUP($F52,spisak!$C$11:$F$30,3,FALSE))</f>
        <v>0</v>
      </c>
      <c r="M52">
        <f>IF($A52=0,0,+VLOOKUP($F52,spisak!$C$11:$F$30,4,FALSE))</f>
        <v>0</v>
      </c>
      <c r="N52" s="140">
        <f t="shared" ref="N52" si="49">+IF(A52=0,0,"nakon 2019")</f>
        <v>0</v>
      </c>
      <c r="O52" s="122">
        <f>IF(C52=0,0,+VLOOKUP($A52,'по изворима и контима'!$A$12:R$499,COLUMN('по изворима и контима'!P:P),FALSE))</f>
        <v>0</v>
      </c>
    </row>
    <row r="53" spans="1:15" x14ac:dyDescent="0.25">
      <c r="A53">
        <f>+IF(MAX(A$4:A50)&gt;=A$1,0,MAX(A$4:A50)+1)</f>
        <v>0</v>
      </c>
      <c r="B53">
        <f t="shared" si="1"/>
        <v>0</v>
      </c>
      <c r="C53" s="121">
        <f>IF(A53=0,0,+spisak!A$4)</f>
        <v>0</v>
      </c>
      <c r="D53">
        <f>IF(A53=0,0,+spisak!C$4)</f>
        <v>0</v>
      </c>
      <c r="E53" s="169">
        <f>IF(A53=0,0,+spisak!#REF!)</f>
        <v>0</v>
      </c>
      <c r="F53">
        <f>IF(A53=0,0,+VLOOKUP($A53,'по изворима и контима'!$A$12:D$499,4,FALSE))</f>
        <v>0</v>
      </c>
      <c r="G53">
        <f>IF(A53=0,0,+VLOOKUP($A53,'по изворима и контима'!$A$12:G$499,5,FALSE))</f>
        <v>0</v>
      </c>
      <c r="H53">
        <f>IF(A53=0,0,+VLOOKUP($A53,'по изворима и контима'!$A$12:H$499,6,FALSE))</f>
        <v>0</v>
      </c>
      <c r="I53">
        <f>IF(A53=0,0,+VLOOKUP($A53,'по изворима и контима'!$A$12:H$499,7,FALSE))</f>
        <v>0</v>
      </c>
      <c r="J53">
        <f>IF(A53=0,0,+VLOOKUP($A53,'по изворима и контима'!$A$12:I$499,8,FALSE))</f>
        <v>0</v>
      </c>
      <c r="K53">
        <f>IF(B53=0,0,+VLOOKUP($A53,'по изворима и контима'!$A$12:J$499,9,FALSE))</f>
        <v>0</v>
      </c>
      <c r="L53">
        <f>IF($A53=0,0,+VLOOKUP($F53,spisak!$C$11:$F$30,3,FALSE))</f>
        <v>0</v>
      </c>
      <c r="M53">
        <f>IF($A53=0,0,+VLOOKUP($F53,spisak!$C$11:$F$30,4,FALSE))</f>
        <v>0</v>
      </c>
      <c r="N53" s="140">
        <f t="shared" ref="N53" si="50">+IF(A53=0,0,"do 2015")</f>
        <v>0</v>
      </c>
      <c r="O53" s="122">
        <f>IF(A53=0,0,+VLOOKUP($A53,'по изворима и контима'!$A$12:L$499,COLUMN('по изворима и контима'!J:J),FALSE))</f>
        <v>0</v>
      </c>
    </row>
    <row r="54" spans="1:15" x14ac:dyDescent="0.25">
      <c r="A54">
        <f t="shared" ref="A54:A59" si="51">+A53</f>
        <v>0</v>
      </c>
      <c r="B54">
        <f t="shared" si="1"/>
        <v>0</v>
      </c>
      <c r="C54" s="121">
        <f>IF(A54=0,0,+spisak!A$4)</f>
        <v>0</v>
      </c>
      <c r="D54">
        <f>IF(A54=0,0,+spisak!C$4)</f>
        <v>0</v>
      </c>
      <c r="E54" s="169">
        <f>IF(A54=0,0,+spisak!#REF!)</f>
        <v>0</v>
      </c>
      <c r="F54">
        <f>IF(A54=0,0,+VLOOKUP($A54,'по изворима и контима'!$A$12:D$499,4,FALSE))</f>
        <v>0</v>
      </c>
      <c r="G54">
        <f>IF(A54=0,0,+VLOOKUP($A54,'по изворима и контима'!$A$12:G$499,5,FALSE))</f>
        <v>0</v>
      </c>
      <c r="H54">
        <f>IF(A54=0,0,+VLOOKUP($A54,'по изворима и контима'!$A$12:H$499,6,FALSE))</f>
        <v>0</v>
      </c>
      <c r="I54">
        <f>IF(A54=0,0,+VLOOKUP($A54,'по изворима и контима'!$A$12:H$499,7,FALSE))</f>
        <v>0</v>
      </c>
      <c r="J54">
        <f>IF(A54=0,0,+VLOOKUP($A54,'по изворима и контима'!$A$12:I$499,8,FALSE))</f>
        <v>0</v>
      </c>
      <c r="K54">
        <f>IF(B54=0,0,+VLOOKUP($A54,'по изворима и контима'!$A$12:J$499,9,FALSE))</f>
        <v>0</v>
      </c>
      <c r="L54">
        <f>IF($A54=0,0,+VLOOKUP($F54,spisak!$C$11:$F$30,3,FALSE))</f>
        <v>0</v>
      </c>
      <c r="M54">
        <f>IF($A54=0,0,+VLOOKUP($F54,spisak!$C$11:$F$30,4,FALSE))</f>
        <v>0</v>
      </c>
      <c r="N54" s="140">
        <f t="shared" ref="N54" si="52">+IF(A54=0,0,"2016-plan")</f>
        <v>0</v>
      </c>
      <c r="O54" s="122">
        <f>IF(A54=0,0,+VLOOKUP($A54,'по изворима и контима'!$A$12:R$499,COLUMN('по изворима и контима'!K:K),FALSE))</f>
        <v>0</v>
      </c>
    </row>
    <row r="55" spans="1:15" x14ac:dyDescent="0.25">
      <c r="A55">
        <f t="shared" si="51"/>
        <v>0</v>
      </c>
      <c r="B55">
        <f t="shared" si="1"/>
        <v>0</v>
      </c>
      <c r="C55" s="121">
        <f>IF(A55=0,0,+spisak!A$4)</f>
        <v>0</v>
      </c>
      <c r="D55">
        <f>IF(A55=0,0,+spisak!C$4)</f>
        <v>0</v>
      </c>
      <c r="E55" s="169">
        <f>IF(A55=0,0,+spisak!#REF!)</f>
        <v>0</v>
      </c>
      <c r="F55">
        <f>IF(A55=0,0,+VLOOKUP($A55,'по изворима и контима'!$A$12:D$499,4,FALSE))</f>
        <v>0</v>
      </c>
      <c r="G55">
        <f>IF(A55=0,0,+VLOOKUP($A55,'по изворима и контима'!$A$12:G$499,5,FALSE))</f>
        <v>0</v>
      </c>
      <c r="H55">
        <f>IF(A55=0,0,+VLOOKUP($A55,'по изворима и контима'!$A$12:H$499,6,FALSE))</f>
        <v>0</v>
      </c>
      <c r="I55">
        <f>IF(A55=0,0,+VLOOKUP($A55,'по изворима и контима'!$A$12:H$499,7,FALSE))</f>
        <v>0</v>
      </c>
      <c r="J55">
        <f>IF(A55=0,0,+VLOOKUP($A55,'по изворима и контима'!$A$12:I$499,8,FALSE))</f>
        <v>0</v>
      </c>
      <c r="K55">
        <f>IF(B55=0,0,+VLOOKUP($A55,'по изворима и контима'!$A$12:J$499,9,FALSE))</f>
        <v>0</v>
      </c>
      <c r="L55">
        <f>IF($A55=0,0,+VLOOKUP($F55,spisak!$C$11:$F$30,3,FALSE))</f>
        <v>0</v>
      </c>
      <c r="M55">
        <f>IF($A55=0,0,+VLOOKUP($F55,spisak!$C$11:$F$30,4,FALSE))</f>
        <v>0</v>
      </c>
      <c r="N55" s="140">
        <f t="shared" ref="N55" si="53">+IF(A55=0,0,"2016-procena")</f>
        <v>0</v>
      </c>
      <c r="O55" s="122">
        <f>IF(A55=0,0,+VLOOKUP($A55,'по изворима и контима'!$A$12:R$499,COLUMN('по изворима и контима'!L:L),FALSE))</f>
        <v>0</v>
      </c>
    </row>
    <row r="56" spans="1:15" x14ac:dyDescent="0.25">
      <c r="A56">
        <f t="shared" si="51"/>
        <v>0</v>
      </c>
      <c r="B56">
        <f t="shared" si="1"/>
        <v>0</v>
      </c>
      <c r="C56" s="121">
        <f>IF(A56=0,0,+spisak!A$4)</f>
        <v>0</v>
      </c>
      <c r="D56">
        <f>IF(A56=0,0,+spisak!C$4)</f>
        <v>0</v>
      </c>
      <c r="E56" s="169">
        <f>IF(A56=0,0,+spisak!#REF!)</f>
        <v>0</v>
      </c>
      <c r="F56">
        <f>IF(A56=0,0,+VLOOKUP($A56,'по изворима и контима'!$A$12:D$499,4,FALSE))</f>
        <v>0</v>
      </c>
      <c r="G56">
        <f>IF(A56=0,0,+VLOOKUP($A56,'по изворима и контима'!$A$12:G$499,5,FALSE))</f>
        <v>0</v>
      </c>
      <c r="H56">
        <f>IF(A56=0,0,+VLOOKUP($A56,'по изворима и контима'!$A$12:H$499,6,FALSE))</f>
        <v>0</v>
      </c>
      <c r="I56">
        <f>IF(A56=0,0,+VLOOKUP($A56,'по изворима и контима'!$A$12:H$499,7,FALSE))</f>
        <v>0</v>
      </c>
      <c r="J56">
        <f>IF(A56=0,0,+VLOOKUP($A56,'по изворима и контима'!$A$12:I$499,8,FALSE))</f>
        <v>0</v>
      </c>
      <c r="K56">
        <f>IF(B56=0,0,+VLOOKUP($A56,'по изворима и контима'!$A$12:J$499,9,FALSE))</f>
        <v>0</v>
      </c>
      <c r="L56">
        <f>IF($A56=0,0,+VLOOKUP($F56,spisak!$C$11:$F$30,3,FALSE))</f>
        <v>0</v>
      </c>
      <c r="M56">
        <f>IF($A56=0,0,+VLOOKUP($F56,spisak!$C$11:$F$30,4,FALSE))</f>
        <v>0</v>
      </c>
      <c r="N56" s="140">
        <f t="shared" ref="N56" si="54">+IF(A56=0,0,"2017")</f>
        <v>0</v>
      </c>
      <c r="O56" s="122">
        <f>IF(A56=0,0,+VLOOKUP($A56,'по изворима и контима'!$A$12:R$499,COLUMN('по изворима и контима'!M:M),FALSE))</f>
        <v>0</v>
      </c>
    </row>
    <row r="57" spans="1:15" x14ac:dyDescent="0.25">
      <c r="A57">
        <f t="shared" si="51"/>
        <v>0</v>
      </c>
      <c r="B57">
        <f t="shared" si="1"/>
        <v>0</v>
      </c>
      <c r="C57" s="121">
        <f>IF(A57=0,0,+spisak!A$4)</f>
        <v>0</v>
      </c>
      <c r="D57">
        <f>IF(A57=0,0,+spisak!C$4)</f>
        <v>0</v>
      </c>
      <c r="E57" s="169">
        <f>IF(A57=0,0,+spisak!#REF!)</f>
        <v>0</v>
      </c>
      <c r="F57">
        <f>IF(A57=0,0,+VLOOKUP($A57,'по изворима и контима'!$A$12:D$499,4,FALSE))</f>
        <v>0</v>
      </c>
      <c r="G57">
        <f>IF(A57=0,0,+VLOOKUP($A57,'по изворима и контима'!$A$12:G$499,5,FALSE))</f>
        <v>0</v>
      </c>
      <c r="H57">
        <f>IF(A57=0,0,+VLOOKUP($A57,'по изворима и контима'!$A$12:H$499,6,FALSE))</f>
        <v>0</v>
      </c>
      <c r="I57">
        <f>IF(A57=0,0,+VLOOKUP($A57,'по изворима и контима'!$A$12:H$499,7,FALSE))</f>
        <v>0</v>
      </c>
      <c r="J57">
        <f>IF(A57=0,0,+VLOOKUP($A57,'по изворима и контима'!$A$12:I$499,8,FALSE))</f>
        <v>0</v>
      </c>
      <c r="K57">
        <f>IF(B57=0,0,+VLOOKUP($A57,'по изворима и контима'!$A$12:J$499,9,FALSE))</f>
        <v>0</v>
      </c>
      <c r="L57">
        <f>IF($A57=0,0,+VLOOKUP($F57,spisak!$C$11:$F$30,3,FALSE))</f>
        <v>0</v>
      </c>
      <c r="M57">
        <f>IF($A57=0,0,+VLOOKUP($F57,spisak!$C$11:$F$30,4,FALSE))</f>
        <v>0</v>
      </c>
      <c r="N57" s="140">
        <f t="shared" ref="N57" si="55">+IF(A57=0,0,"2018")</f>
        <v>0</v>
      </c>
      <c r="O57" s="122">
        <f>IF(C57=0,0,+VLOOKUP($A57,'по изворима и контима'!$A$12:R$499,COLUMN('по изворима и контима'!N:N),FALSE))</f>
        <v>0</v>
      </c>
    </row>
    <row r="58" spans="1:15" x14ac:dyDescent="0.25">
      <c r="A58">
        <f t="shared" si="51"/>
        <v>0</v>
      </c>
      <c r="B58">
        <f t="shared" si="1"/>
        <v>0</v>
      </c>
      <c r="C58" s="121">
        <f>IF(A58=0,0,+spisak!A$4)</f>
        <v>0</v>
      </c>
      <c r="D58">
        <f>IF(A58=0,0,+spisak!C$4)</f>
        <v>0</v>
      </c>
      <c r="E58" s="169">
        <f>IF(A58=0,0,+spisak!#REF!)</f>
        <v>0</v>
      </c>
      <c r="F58">
        <f>IF(A58=0,0,+VLOOKUP($A58,'по изворима и контима'!$A$12:D$499,4,FALSE))</f>
        <v>0</v>
      </c>
      <c r="G58">
        <f>IF(A58=0,0,+VLOOKUP($A58,'по изворима и контима'!$A$12:G$499,5,FALSE))</f>
        <v>0</v>
      </c>
      <c r="H58">
        <f>IF(A58=0,0,+VLOOKUP($A58,'по изворима и контима'!$A$12:H$499,6,FALSE))</f>
        <v>0</v>
      </c>
      <c r="I58">
        <f>IF(A58=0,0,+VLOOKUP($A58,'по изворима и контима'!$A$12:H$499,7,FALSE))</f>
        <v>0</v>
      </c>
      <c r="J58">
        <f>IF(A58=0,0,+VLOOKUP($A58,'по изворима и контима'!$A$12:I$499,8,FALSE))</f>
        <v>0</v>
      </c>
      <c r="K58">
        <f>IF(B58=0,0,+VLOOKUP($A58,'по изворима и контима'!$A$12:J$499,9,FALSE))</f>
        <v>0</v>
      </c>
      <c r="L58">
        <f>IF($A58=0,0,+VLOOKUP($F58,spisak!$C$11:$F$30,3,FALSE))</f>
        <v>0</v>
      </c>
      <c r="M58">
        <f>IF($A58=0,0,+VLOOKUP($F58,spisak!$C$11:$F$30,4,FALSE))</f>
        <v>0</v>
      </c>
      <c r="N58" s="140">
        <f t="shared" ref="N58" si="56">+IF(A58=0,0,"2019")</f>
        <v>0</v>
      </c>
      <c r="O58" s="122">
        <f>IF(C58=0,0,+VLOOKUP($A58,'по изворима и контима'!$A$12:R$499,COLUMN('по изворима и контима'!O:O),FALSE))</f>
        <v>0</v>
      </c>
    </row>
    <row r="59" spans="1:15" x14ac:dyDescent="0.25">
      <c r="A59">
        <f t="shared" si="51"/>
        <v>0</v>
      </c>
      <c r="B59">
        <f t="shared" si="1"/>
        <v>0</v>
      </c>
      <c r="C59" s="121">
        <f>IF(A59=0,0,+spisak!A$4)</f>
        <v>0</v>
      </c>
      <c r="D59">
        <f>IF(A59=0,0,+spisak!C$4)</f>
        <v>0</v>
      </c>
      <c r="E59" s="169">
        <f>IF(A59=0,0,+spisak!#REF!)</f>
        <v>0</v>
      </c>
      <c r="F59">
        <f>IF(A59=0,0,+VLOOKUP($A59,'по изворима и контима'!$A$12:D$499,4,FALSE))</f>
        <v>0</v>
      </c>
      <c r="G59">
        <f>IF(A59=0,0,+VLOOKUP($A59,'по изворима и контима'!$A$12:G$499,5,FALSE))</f>
        <v>0</v>
      </c>
      <c r="H59">
        <f>IF(A59=0,0,+VLOOKUP($A59,'по изворима и контима'!$A$12:H$499,6,FALSE))</f>
        <v>0</v>
      </c>
      <c r="I59">
        <f>IF(A59=0,0,+VLOOKUP($A59,'по изворима и контима'!$A$12:H$499,7,FALSE))</f>
        <v>0</v>
      </c>
      <c r="J59">
        <f>IF(A59=0,0,+VLOOKUP($A59,'по изворима и контима'!$A$12:I$499,8,FALSE))</f>
        <v>0</v>
      </c>
      <c r="K59">
        <f>IF(B59=0,0,+VLOOKUP($A59,'по изворима и контима'!$A$12:J$499,9,FALSE))</f>
        <v>0</v>
      </c>
      <c r="L59">
        <f>IF($A59=0,0,+VLOOKUP($F59,spisak!$C$11:$F$30,3,FALSE))</f>
        <v>0</v>
      </c>
      <c r="M59">
        <f>IF($A59=0,0,+VLOOKUP($F59,spisak!$C$11:$F$30,4,FALSE))</f>
        <v>0</v>
      </c>
      <c r="N59" s="140">
        <f t="shared" ref="N59" si="57">+IF(A59=0,0,"nakon 2019")</f>
        <v>0</v>
      </c>
      <c r="O59" s="122">
        <f>IF(C59=0,0,+VLOOKUP($A59,'по изворима и контима'!$A$12:R$499,COLUMN('по изворима и контима'!P:P),FALSE))</f>
        <v>0</v>
      </c>
    </row>
    <row r="60" spans="1:15" x14ac:dyDescent="0.25">
      <c r="A60">
        <f>+IF(ISBLANK('по изворима и контима'!D68)=TRUE,0,1)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контима'!$A$12:D$499,4,FALSE))</f>
        <v>0</v>
      </c>
      <c r="G60">
        <f>IF(A60=0,0,+VLOOKUP($A60,'по изворима и контима'!$A$12:G$499,5,FALSE))</f>
        <v>0</v>
      </c>
      <c r="H60">
        <f>IF(A60=0,0,+VLOOKUP($A60,'по изворима и контима'!$A$12:H$499,6,FALSE))</f>
        <v>0</v>
      </c>
      <c r="I60">
        <f>IF(A60=0,0,+VLOOKUP($A60,'по изворима и контима'!$A$12:H$499,7,FALSE))</f>
        <v>0</v>
      </c>
      <c r="J60">
        <f>IF(A60=0,0,+VLOOKUP($A60,'по изворима и контима'!$A$12:I$499,8,FALSE))</f>
        <v>0</v>
      </c>
      <c r="K60">
        <f>IF(B60=0,0,+VLOOKUP($A60,'по изворима и контима'!$A$12:J$499,9,FALSE))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контима'!$A$12:L$499,COLUMN('по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контима'!$A$12:D$499,4,FALSE))</f>
        <v>0</v>
      </c>
      <c r="G61">
        <f>IF(A61=0,0,+VLOOKUP($A61,'по изворима и контима'!$A$12:G$499,5,FALSE))</f>
        <v>0</v>
      </c>
      <c r="H61">
        <f>IF(A61=0,0,+VLOOKUP($A61,'по изворима и контима'!$A$12:H$499,6,FALSE))</f>
        <v>0</v>
      </c>
      <c r="I61">
        <f>IF(A61=0,0,+VLOOKUP($A61,'по изворима и контима'!$A$12:H$499,7,FALSE))</f>
        <v>0</v>
      </c>
      <c r="J61">
        <f>IF(A61=0,0,+VLOOKUP($A61,'по изворима и контима'!$A$12:I$499,8,FALSE))</f>
        <v>0</v>
      </c>
      <c r="K61">
        <f>IF(B61=0,0,+VLOOKUP($A61,'по изворима и контима'!$A$12:J$499,9,FALSE))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контима'!$A$12:R$499,COLUMN('по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контима'!$A$12:D$499,4,FALSE))</f>
        <v>0</v>
      </c>
      <c r="G62">
        <f>IF(A62=0,0,+VLOOKUP($A62,'по изворима и контима'!$A$12:G$499,5,FALSE))</f>
        <v>0</v>
      </c>
      <c r="H62">
        <f>IF(A62=0,0,+VLOOKUP($A62,'по изворима и контима'!$A$12:H$499,6,FALSE))</f>
        <v>0</v>
      </c>
      <c r="I62">
        <f>IF(A62=0,0,+VLOOKUP($A62,'по изворима и контима'!$A$12:H$499,7,FALSE))</f>
        <v>0</v>
      </c>
      <c r="J62">
        <f>IF(A62=0,0,+VLOOKUP($A62,'по изворима и контима'!$A$12:I$499,8,FALSE))</f>
        <v>0</v>
      </c>
      <c r="K62">
        <f>IF(B62=0,0,+VLOOKUP($A62,'по изворима и контима'!$A$12:J$499,9,FALSE))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контима'!$A$12:R$499,COLUMN('по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контима'!$A$12:D$499,4,FALSE))</f>
        <v>0</v>
      </c>
      <c r="G63">
        <f>IF(A63=0,0,+VLOOKUP($A63,'по изворима и контима'!$A$12:G$499,5,FALSE))</f>
        <v>0</v>
      </c>
      <c r="H63">
        <f>IF(A63=0,0,+VLOOKUP($A63,'по изворима и контима'!$A$12:H$499,6,FALSE))</f>
        <v>0</v>
      </c>
      <c r="I63">
        <f>IF(A63=0,0,+VLOOKUP($A63,'по изворима и контима'!$A$12:H$499,7,FALSE))</f>
        <v>0</v>
      </c>
      <c r="J63">
        <f>IF(A63=0,0,+VLOOKUP($A63,'по изворима и контима'!$A$12:I$499,8,FALSE))</f>
        <v>0</v>
      </c>
      <c r="K63">
        <f>IF(B63=0,0,+VLOOKUP($A63,'по изворима и контима'!$A$12:J$499,9,FALSE))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контима'!$A$12:R$499,COLUMN('по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контима'!$A$12:D$499,4,FALSE))</f>
        <v>0</v>
      </c>
      <c r="G64">
        <f>IF(A64=0,0,+VLOOKUP($A64,'по изворима и контима'!$A$12:G$499,5,FALSE))</f>
        <v>0</v>
      </c>
      <c r="H64">
        <f>IF(A64=0,0,+VLOOKUP($A64,'по изворима и контима'!$A$12:H$499,6,FALSE))</f>
        <v>0</v>
      </c>
      <c r="I64">
        <f>IF(A64=0,0,+VLOOKUP($A64,'по изворима и контима'!$A$12:H$499,7,FALSE))</f>
        <v>0</v>
      </c>
      <c r="J64">
        <f>IF(A64=0,0,+VLOOKUP($A64,'по изворима и контима'!$A$12:I$499,8,FALSE))</f>
        <v>0</v>
      </c>
      <c r="K64">
        <f>IF(B64=0,0,+VLOOKUP($A64,'по изворима и контима'!$A$12:J$499,9,FALSE))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контима'!$A$12:R$499,COLUMN('по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контима'!$A$12:D$499,4,FALSE))</f>
        <v>0</v>
      </c>
      <c r="G65">
        <f>IF(A65=0,0,+VLOOKUP($A65,'по изворима и контима'!$A$12:G$499,5,FALSE))</f>
        <v>0</v>
      </c>
      <c r="H65">
        <f>IF(A65=0,0,+VLOOKUP($A65,'по изворима и контима'!$A$12:H$499,6,FALSE))</f>
        <v>0</v>
      </c>
      <c r="I65">
        <f>IF(A65=0,0,+VLOOKUP($A65,'по изворима и контима'!$A$12:H$499,7,FALSE))</f>
        <v>0</v>
      </c>
      <c r="J65">
        <f>IF(A65=0,0,+VLOOKUP($A65,'по изворима и контима'!$A$12:I$499,8,FALSE))</f>
        <v>0</v>
      </c>
      <c r="K65">
        <f>IF(B65=0,0,+VLOOKUP($A65,'по изворима и контима'!$A$12:J$499,9,FALSE))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контима'!$A$12:R$499,COLUMN('по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контима'!$A$12:D$499,4,FALSE))</f>
        <v>0</v>
      </c>
      <c r="G66">
        <f>IF(A66=0,0,+VLOOKUP($A66,'по изворима и контима'!$A$12:G$499,5,FALSE))</f>
        <v>0</v>
      </c>
      <c r="H66">
        <f>IF(A66=0,0,+VLOOKUP($A66,'по изворима и контима'!$A$12:H$499,6,FALSE))</f>
        <v>0</v>
      </c>
      <c r="I66">
        <f>IF(A66=0,0,+VLOOKUP($A66,'по изворима и контима'!$A$12:H$499,7,FALSE))</f>
        <v>0</v>
      </c>
      <c r="J66">
        <f>IF(A66=0,0,+VLOOKUP($A66,'по изворима и контима'!$A$12:I$499,8,FALSE))</f>
        <v>0</v>
      </c>
      <c r="K66">
        <f>IF(B66=0,0,+VLOOKUP($A66,'по изворима и контима'!$A$12:J$499,9,FALSE))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контима'!$A$12:R$499,COLUMN('по изворима и контима'!P:P),FALSE))</f>
        <v>0</v>
      </c>
    </row>
    <row r="67" spans="1:15" x14ac:dyDescent="0.25">
      <c r="A67">
        <f>+IF(MAX(A$4:A64)&gt;=A$1,0,MAX(A$4:A64)+1)</f>
        <v>0</v>
      </c>
      <c r="B67">
        <f t="shared" si="1"/>
        <v>0</v>
      </c>
      <c r="C67" s="121">
        <f>IF(A67=0,0,+spisak!A$4)</f>
        <v>0</v>
      </c>
      <c r="D67">
        <f>IF(A67=0,0,+spisak!C$4)</f>
        <v>0</v>
      </c>
      <c r="E67" s="169">
        <f>IF(A67=0,0,+spisak!#REF!)</f>
        <v>0</v>
      </c>
      <c r="F67">
        <f>IF(A67=0,0,+VLOOKUP($A67,'по изворима и контима'!$A$12:D$499,4,FALSE))</f>
        <v>0</v>
      </c>
      <c r="G67">
        <f>IF(A67=0,0,+VLOOKUP($A67,'по изворима и контима'!$A$12:G$499,5,FALSE))</f>
        <v>0</v>
      </c>
      <c r="H67">
        <f>IF(A67=0,0,+VLOOKUP($A67,'по изворима и контима'!$A$12:H$499,6,FALSE))</f>
        <v>0</v>
      </c>
      <c r="I67">
        <f>IF(A67=0,0,+VLOOKUP($A67,'по изворима и контима'!$A$12:H$499,7,FALSE))</f>
        <v>0</v>
      </c>
      <c r="J67">
        <f>IF(A67=0,0,+VLOOKUP($A67,'по изворима и контима'!$A$12:I$499,8,FALSE))</f>
        <v>0</v>
      </c>
      <c r="K67">
        <f>IF(B67=0,0,+VLOOKUP($A67,'по изворима и контима'!$A$12:J$499,9,FALSE))</f>
        <v>0</v>
      </c>
      <c r="L67">
        <f>IF($A67=0,0,+VLOOKUP($F67,spisak!$C$11:$F$30,3,FALSE))</f>
        <v>0</v>
      </c>
      <c r="M67">
        <f>IF($A67=0,0,+VLOOKUP($F67,spisak!$C$11:$F$30,4,FALSE))</f>
        <v>0</v>
      </c>
      <c r="N67" s="140">
        <f t="shared" ref="N67" si="66">+IF(A67=0,0,"do 2015")</f>
        <v>0</v>
      </c>
      <c r="O67" s="122">
        <f>IF(A67=0,0,+VLOOKUP($A67,'по изворима и контима'!$A$12:L$499,COLUMN('по изворима и контима'!J:J),FALSE))</f>
        <v>0</v>
      </c>
    </row>
    <row r="68" spans="1:15" x14ac:dyDescent="0.25">
      <c r="A68">
        <f>+A67</f>
        <v>0</v>
      </c>
      <c r="B68">
        <f t="shared" si="1"/>
        <v>0</v>
      </c>
      <c r="C68" s="121">
        <f>IF(A68=0,0,+spisak!A$4)</f>
        <v>0</v>
      </c>
      <c r="D68">
        <f>IF(A68=0,0,+spisak!C$4)</f>
        <v>0</v>
      </c>
      <c r="E68" s="169">
        <f>IF(A68=0,0,+spisak!#REF!)</f>
        <v>0</v>
      </c>
      <c r="F68">
        <f>IF(A68=0,0,+VLOOKUP($A68,'по изворима и контима'!$A$12:D$499,4,FALSE))</f>
        <v>0</v>
      </c>
      <c r="G68">
        <f>IF(A68=0,0,+VLOOKUP($A68,'по изворима и контима'!$A$12:G$499,5,FALSE))</f>
        <v>0</v>
      </c>
      <c r="H68">
        <f>IF(A68=0,0,+VLOOKUP($A68,'по изворима и контима'!$A$12:H$499,6,FALSE))</f>
        <v>0</v>
      </c>
      <c r="I68">
        <f>IF(A68=0,0,+VLOOKUP($A68,'по изворима и контима'!$A$12:H$499,7,FALSE))</f>
        <v>0</v>
      </c>
      <c r="J68">
        <f>IF(A68=0,0,+VLOOKUP($A68,'по изворима и контима'!$A$12:I$499,8,FALSE))</f>
        <v>0</v>
      </c>
      <c r="K68">
        <f>IF(B68=0,0,+VLOOKUP($A68,'по изворима и контима'!$A$12:J$499,9,FALSE))</f>
        <v>0</v>
      </c>
      <c r="L68">
        <f>IF($A68=0,0,+VLOOKUP($F68,spisak!$C$11:$F$30,3,FALSE))</f>
        <v>0</v>
      </c>
      <c r="M68">
        <f>IF($A68=0,0,+VLOOKUP($F68,spisak!$C$11:$F$30,4,FALSE))</f>
        <v>0</v>
      </c>
      <c r="N68" s="140">
        <f t="shared" ref="N68" si="67">+IF(A68=0,0,"2016-plan")</f>
        <v>0</v>
      </c>
      <c r="O68" s="122">
        <f>IF(A68=0,0,+VLOOKUP($A68,'по изворима и контима'!$A$12:R$499,COLUMN('по изворима и контима'!K:K),FALSE))</f>
        <v>0</v>
      </c>
    </row>
    <row r="69" spans="1:15" x14ac:dyDescent="0.25">
      <c r="A69">
        <f t="shared" ref="A69:A80" si="68">+A68</f>
        <v>0</v>
      </c>
      <c r="B69">
        <f t="shared" si="1"/>
        <v>0</v>
      </c>
      <c r="C69" s="121">
        <f>IF(A69=0,0,+spisak!A$4)</f>
        <v>0</v>
      </c>
      <c r="D69">
        <f>IF(A69=0,0,+spisak!C$4)</f>
        <v>0</v>
      </c>
      <c r="E69" s="169">
        <f>IF(A69=0,0,+spisak!#REF!)</f>
        <v>0</v>
      </c>
      <c r="F69">
        <f>IF(A69=0,0,+VLOOKUP($A69,'по изворима и контима'!$A$12:D$499,4,FALSE))</f>
        <v>0</v>
      </c>
      <c r="G69">
        <f>IF(A69=0,0,+VLOOKUP($A69,'по изворима и контима'!$A$12:G$499,5,FALSE))</f>
        <v>0</v>
      </c>
      <c r="H69">
        <f>IF(A69=0,0,+VLOOKUP($A69,'по изворима и контима'!$A$12:H$499,6,FALSE))</f>
        <v>0</v>
      </c>
      <c r="I69">
        <f>IF(A69=0,0,+VLOOKUP($A69,'по изворима и контима'!$A$12:H$499,7,FALSE))</f>
        <v>0</v>
      </c>
      <c r="J69">
        <f>IF(A69=0,0,+VLOOKUP($A69,'по изворима и контима'!$A$12:I$499,8,FALSE))</f>
        <v>0</v>
      </c>
      <c r="K69">
        <f>IF(B69=0,0,+VLOOKUP($A69,'по изворима и контима'!$A$12:J$499,9,FALSE))</f>
        <v>0</v>
      </c>
      <c r="L69">
        <f>IF($A69=0,0,+VLOOKUP($F69,spisak!$C$11:$F$30,3,FALSE))</f>
        <v>0</v>
      </c>
      <c r="M69">
        <f>IF($A69=0,0,+VLOOKUP($F69,spisak!$C$11:$F$30,4,FALSE))</f>
        <v>0</v>
      </c>
      <c r="N69" s="140">
        <f t="shared" ref="N69" si="69">+IF(A69=0,0,"2016-procena")</f>
        <v>0</v>
      </c>
      <c r="O69" s="122">
        <f>IF(A69=0,0,+VLOOKUP($A69,'по изворима и контима'!$A$12:R$499,COLUMN('по изворима и контима'!L:L),FALSE))</f>
        <v>0</v>
      </c>
    </row>
    <row r="70" spans="1:15" x14ac:dyDescent="0.25">
      <c r="A70">
        <f t="shared" si="68"/>
        <v>0</v>
      </c>
      <c r="B70">
        <f t="shared" si="1"/>
        <v>0</v>
      </c>
      <c r="C70" s="121">
        <f>IF(A70=0,0,+spisak!A$4)</f>
        <v>0</v>
      </c>
      <c r="D70">
        <f>IF(A70=0,0,+spisak!C$4)</f>
        <v>0</v>
      </c>
      <c r="E70" s="169">
        <f>IF(A70=0,0,+spisak!#REF!)</f>
        <v>0</v>
      </c>
      <c r="F70">
        <f>IF(A70=0,0,+VLOOKUP($A70,'по изворима и контима'!$A$12:D$499,4,FALSE))</f>
        <v>0</v>
      </c>
      <c r="G70">
        <f>IF(A70=0,0,+VLOOKUP($A70,'по изворима и контима'!$A$12:G$499,5,FALSE))</f>
        <v>0</v>
      </c>
      <c r="H70">
        <f>IF(A70=0,0,+VLOOKUP($A70,'по изворима и контима'!$A$12:H$499,6,FALSE))</f>
        <v>0</v>
      </c>
      <c r="I70">
        <f>IF(A70=0,0,+VLOOKUP($A70,'по изворима и контима'!$A$12:H$499,7,FALSE))</f>
        <v>0</v>
      </c>
      <c r="J70">
        <f>IF(A70=0,0,+VLOOKUP($A70,'по изворима и контима'!$A$12:I$499,8,FALSE))</f>
        <v>0</v>
      </c>
      <c r="K70">
        <f>IF(B70=0,0,+VLOOKUP($A70,'по изворима и контима'!$A$12:J$499,9,FALSE))</f>
        <v>0</v>
      </c>
      <c r="L70">
        <f>IF($A70=0,0,+VLOOKUP($F70,spisak!$C$11:$F$30,3,FALSE))</f>
        <v>0</v>
      </c>
      <c r="M70">
        <f>IF($A70=0,0,+VLOOKUP($F70,spisak!$C$11:$F$30,4,FALSE))</f>
        <v>0</v>
      </c>
      <c r="N70" s="140">
        <f t="shared" ref="N70" si="70">+IF(A70=0,0,"2017")</f>
        <v>0</v>
      </c>
      <c r="O70" s="122">
        <f>IF(A70=0,0,+VLOOKUP($A70,'по изворима и контима'!$A$12:R$499,COLUMN('по изворима и контима'!M:M),FALSE))</f>
        <v>0</v>
      </c>
    </row>
    <row r="71" spans="1:15" x14ac:dyDescent="0.25">
      <c r="A71">
        <f t="shared" si="68"/>
        <v>0</v>
      </c>
      <c r="B71">
        <f t="shared" si="1"/>
        <v>0</v>
      </c>
      <c r="C71" s="121">
        <f>IF(A71=0,0,+spisak!A$4)</f>
        <v>0</v>
      </c>
      <c r="D71">
        <f>IF(A71=0,0,+spisak!C$4)</f>
        <v>0</v>
      </c>
      <c r="E71" s="169">
        <f>IF(A71=0,0,+spisak!#REF!)</f>
        <v>0</v>
      </c>
      <c r="F71">
        <f>IF(A71=0,0,+VLOOKUP($A71,'по изворима и контима'!$A$12:D$499,4,FALSE))</f>
        <v>0</v>
      </c>
      <c r="G71">
        <f>IF(A71=0,0,+VLOOKUP($A71,'по изворима и контима'!$A$12:G$499,5,FALSE))</f>
        <v>0</v>
      </c>
      <c r="H71">
        <f>IF(A71=0,0,+VLOOKUP($A71,'по изворима и контима'!$A$12:H$499,6,FALSE))</f>
        <v>0</v>
      </c>
      <c r="I71">
        <f>IF(A71=0,0,+VLOOKUP($A71,'по изворима и контима'!$A$12:H$499,7,FALSE))</f>
        <v>0</v>
      </c>
      <c r="J71">
        <f>IF(A71=0,0,+VLOOKUP($A71,'по изворима и контима'!$A$12:I$499,8,FALSE))</f>
        <v>0</v>
      </c>
      <c r="K71">
        <f>IF(B71=0,0,+VLOOKUP($A71,'по изворима и контима'!$A$12:J$499,9,FALSE))</f>
        <v>0</v>
      </c>
      <c r="L71">
        <f>IF($A71=0,0,+VLOOKUP($F71,spisak!$C$11:$F$30,3,FALSE))</f>
        <v>0</v>
      </c>
      <c r="M71">
        <f>IF($A71=0,0,+VLOOKUP($F71,spisak!$C$11:$F$30,4,FALSE))</f>
        <v>0</v>
      </c>
      <c r="N71" s="140">
        <f t="shared" ref="N71" si="71">+IF(A71=0,0,"2018")</f>
        <v>0</v>
      </c>
      <c r="O71" s="122">
        <f>IF(C71=0,0,+VLOOKUP($A71,'по изворима и контима'!$A$12:R$499,COLUMN('по изворима и контима'!N:N),FALSE))</f>
        <v>0</v>
      </c>
    </row>
    <row r="72" spans="1:15" x14ac:dyDescent="0.25">
      <c r="A72">
        <f t="shared" si="68"/>
        <v>0</v>
      </c>
      <c r="B72">
        <f t="shared" ref="B72:B135" si="72">+IF(A72&gt;0,+B71+1,0)</f>
        <v>0</v>
      </c>
      <c r="C72" s="121">
        <f>IF(A72=0,0,+spisak!A$4)</f>
        <v>0</v>
      </c>
      <c r="D72">
        <f>IF(A72=0,0,+spisak!C$4)</f>
        <v>0</v>
      </c>
      <c r="E72" s="169">
        <f>IF(A72=0,0,+spisak!#REF!)</f>
        <v>0</v>
      </c>
      <c r="F72">
        <f>IF(A72=0,0,+VLOOKUP($A72,'по изворима и контима'!$A$12:D$499,4,FALSE))</f>
        <v>0</v>
      </c>
      <c r="G72">
        <f>IF(A72=0,0,+VLOOKUP($A72,'по изворима и контима'!$A$12:G$499,5,FALSE))</f>
        <v>0</v>
      </c>
      <c r="H72">
        <f>IF(A72=0,0,+VLOOKUP($A72,'по изворима и контима'!$A$12:H$499,6,FALSE))</f>
        <v>0</v>
      </c>
      <c r="I72">
        <f>IF(A72=0,0,+VLOOKUP($A72,'по изворима и контима'!$A$12:H$499,7,FALSE))</f>
        <v>0</v>
      </c>
      <c r="J72">
        <f>IF(A72=0,0,+VLOOKUP($A72,'по изворима и контима'!$A$12:I$499,8,FALSE))</f>
        <v>0</v>
      </c>
      <c r="K72">
        <f>IF(B72=0,0,+VLOOKUP($A72,'по изворима и контима'!$A$12:J$499,9,FALSE))</f>
        <v>0</v>
      </c>
      <c r="L72">
        <f>IF($A72=0,0,+VLOOKUP($F72,spisak!$C$11:$F$30,3,FALSE))</f>
        <v>0</v>
      </c>
      <c r="M72">
        <f>IF($A72=0,0,+VLOOKUP($F72,spisak!$C$11:$F$30,4,FALSE))</f>
        <v>0</v>
      </c>
      <c r="N72" s="140">
        <f t="shared" ref="N72" si="73">+IF(A72=0,0,"2019")</f>
        <v>0</v>
      </c>
      <c r="O72" s="122">
        <f>IF(C72=0,0,+VLOOKUP($A72,'по изворима и контима'!$A$12:R$499,COLUMN('по изворима и контима'!O:O),FALSE))</f>
        <v>0</v>
      </c>
    </row>
    <row r="73" spans="1:15" x14ac:dyDescent="0.25">
      <c r="A73">
        <f t="shared" si="68"/>
        <v>0</v>
      </c>
      <c r="B73">
        <f t="shared" si="72"/>
        <v>0</v>
      </c>
      <c r="C73" s="121">
        <f>IF(A73=0,0,+spisak!A$4)</f>
        <v>0</v>
      </c>
      <c r="D73">
        <f>IF(A73=0,0,+spisak!C$4)</f>
        <v>0</v>
      </c>
      <c r="E73" s="169">
        <f>IF(A73=0,0,+spisak!#REF!)</f>
        <v>0</v>
      </c>
      <c r="F73">
        <f>IF(A73=0,0,+VLOOKUP($A73,'по изворима и контима'!$A$12:D$499,4,FALSE))</f>
        <v>0</v>
      </c>
      <c r="G73">
        <f>IF(A73=0,0,+VLOOKUP($A73,'по изворима и контима'!$A$12:G$499,5,FALSE))</f>
        <v>0</v>
      </c>
      <c r="H73">
        <f>IF(A73=0,0,+VLOOKUP($A73,'по изворима и контима'!$A$12:H$499,6,FALSE))</f>
        <v>0</v>
      </c>
      <c r="I73">
        <f>IF(A73=0,0,+VLOOKUP($A73,'по изворима и контима'!$A$12:H$499,7,FALSE))</f>
        <v>0</v>
      </c>
      <c r="J73">
        <f>IF(A73=0,0,+VLOOKUP($A73,'по изворима и контима'!$A$12:I$499,8,FALSE))</f>
        <v>0</v>
      </c>
      <c r="K73">
        <f>IF(B73=0,0,+VLOOKUP($A73,'по изворима и контима'!$A$12:J$499,9,FALSE))</f>
        <v>0</v>
      </c>
      <c r="L73">
        <f>IF($A73=0,0,+VLOOKUP($F73,spisak!$C$11:$F$30,3,FALSE))</f>
        <v>0</v>
      </c>
      <c r="M73">
        <f>IF($A73=0,0,+VLOOKUP($F73,spisak!$C$11:$F$30,4,FALSE))</f>
        <v>0</v>
      </c>
      <c r="N73" s="140">
        <f t="shared" ref="N73" si="74">+IF(A73=0,0,"nakon 2019")</f>
        <v>0</v>
      </c>
      <c r="O73" s="122">
        <f>IF(C73=0,0,+VLOOKUP($A73,'по изворима и контима'!$A$12:R$499,COLUMN('по изворима и контима'!P:P),FALSE))</f>
        <v>0</v>
      </c>
    </row>
    <row r="74" spans="1:15" x14ac:dyDescent="0.25">
      <c r="A74">
        <f>+IF(MAX(A$4:A71)&gt;=A$1,0,MAX(A$4:A71)+1)</f>
        <v>0</v>
      </c>
      <c r="B74">
        <f t="shared" si="72"/>
        <v>0</v>
      </c>
      <c r="C74" s="121">
        <f>IF(A74=0,0,+spisak!A$4)</f>
        <v>0</v>
      </c>
      <c r="D74">
        <f>IF(A74=0,0,+spisak!C$4)</f>
        <v>0</v>
      </c>
      <c r="E74" s="169">
        <f>IF(A74=0,0,+spisak!#REF!)</f>
        <v>0</v>
      </c>
      <c r="F74">
        <f>IF(A74=0,0,+VLOOKUP($A74,'по изворима и контима'!$A$12:D$499,4,FALSE))</f>
        <v>0</v>
      </c>
      <c r="G74">
        <f>IF(A74=0,0,+VLOOKUP($A74,'по изворима и контима'!$A$12:G$499,5,FALSE))</f>
        <v>0</v>
      </c>
      <c r="H74">
        <f>IF(A74=0,0,+VLOOKUP($A74,'по изворима и контима'!$A$12:H$499,6,FALSE))</f>
        <v>0</v>
      </c>
      <c r="I74">
        <f>IF(A74=0,0,+VLOOKUP($A74,'по изворима и контима'!$A$12:H$499,7,FALSE))</f>
        <v>0</v>
      </c>
      <c r="J74">
        <f>IF(A74=0,0,+VLOOKUP($A74,'по изворима и контима'!$A$12:I$499,8,FALSE))</f>
        <v>0</v>
      </c>
      <c r="K74">
        <f>IF(B74=0,0,+VLOOKUP($A74,'по изворима и контима'!$A$12:J$499,9,FALSE))</f>
        <v>0</v>
      </c>
      <c r="L74">
        <f>IF($A74=0,0,+VLOOKUP($F74,spisak!$C$11:$F$30,3,FALSE))</f>
        <v>0</v>
      </c>
      <c r="M74">
        <f>IF($A74=0,0,+VLOOKUP($F74,spisak!$C$11:$F$30,4,FALSE))</f>
        <v>0</v>
      </c>
      <c r="N74" s="140">
        <f t="shared" ref="N74" si="75">+IF(A74=0,0,"do 2015")</f>
        <v>0</v>
      </c>
      <c r="O74" s="122">
        <f>IF(A74=0,0,+VLOOKUP($A74,'по изворима и контима'!$A$12:L$499,COLUMN('по изворима и контима'!J:J),FALSE))</f>
        <v>0</v>
      </c>
    </row>
    <row r="75" spans="1:15" x14ac:dyDescent="0.25">
      <c r="A75">
        <f>+A74</f>
        <v>0</v>
      </c>
      <c r="B75">
        <f t="shared" si="72"/>
        <v>0</v>
      </c>
      <c r="C75" s="121">
        <f>IF(A75=0,0,+spisak!A$4)</f>
        <v>0</v>
      </c>
      <c r="D75">
        <f>IF(A75=0,0,+spisak!C$4)</f>
        <v>0</v>
      </c>
      <c r="E75" s="169">
        <f>IF(A75=0,0,+spisak!#REF!)</f>
        <v>0</v>
      </c>
      <c r="F75">
        <f>IF(A75=0,0,+VLOOKUP($A75,'по изворима и контима'!$A$12:D$499,4,FALSE))</f>
        <v>0</v>
      </c>
      <c r="G75">
        <f>IF(A75=0,0,+VLOOKUP($A75,'по изворима и контима'!$A$12:G$499,5,FALSE))</f>
        <v>0</v>
      </c>
      <c r="H75">
        <f>IF(A75=0,0,+VLOOKUP($A75,'по изворима и контима'!$A$12:H$499,6,FALSE))</f>
        <v>0</v>
      </c>
      <c r="I75">
        <f>IF(A75=0,0,+VLOOKUP($A75,'по изворима и контима'!$A$12:H$499,7,FALSE))</f>
        <v>0</v>
      </c>
      <c r="J75">
        <f>IF(A75=0,0,+VLOOKUP($A75,'по изворима и контима'!$A$12:I$499,8,FALSE))</f>
        <v>0</v>
      </c>
      <c r="K75">
        <f>IF(B75=0,0,+VLOOKUP($A75,'по изворима и контима'!$A$12:J$499,9,FALSE))</f>
        <v>0</v>
      </c>
      <c r="L75">
        <f>IF($A75=0,0,+VLOOKUP($F75,spisak!$C$11:$F$30,3,FALSE))</f>
        <v>0</v>
      </c>
      <c r="M75">
        <f>IF($A75=0,0,+VLOOKUP($F75,spisak!$C$11:$F$30,4,FALSE))</f>
        <v>0</v>
      </c>
      <c r="N75" s="140">
        <f t="shared" ref="N75" si="76">+IF(A75=0,0,"2016-plan")</f>
        <v>0</v>
      </c>
      <c r="O75" s="122">
        <f>IF(A75=0,0,+VLOOKUP($A75,'по изворима и контима'!$A$12:R$499,COLUMN('по изворима и контима'!K:K),FALSE))</f>
        <v>0</v>
      </c>
    </row>
    <row r="76" spans="1:15" x14ac:dyDescent="0.25">
      <c r="A76">
        <f t="shared" si="68"/>
        <v>0</v>
      </c>
      <c r="B76">
        <f t="shared" si="72"/>
        <v>0</v>
      </c>
      <c r="C76" s="121">
        <f>IF(A76=0,0,+spisak!A$4)</f>
        <v>0</v>
      </c>
      <c r="D76">
        <f>IF(A76=0,0,+spisak!C$4)</f>
        <v>0</v>
      </c>
      <c r="E76" s="169">
        <f>IF(A76=0,0,+spisak!#REF!)</f>
        <v>0</v>
      </c>
      <c r="F76">
        <f>IF(A76=0,0,+VLOOKUP($A76,'по изворима и контима'!$A$12:D$499,4,FALSE))</f>
        <v>0</v>
      </c>
      <c r="G76">
        <f>IF(A76=0,0,+VLOOKUP($A76,'по изворима и контима'!$A$12:G$499,5,FALSE))</f>
        <v>0</v>
      </c>
      <c r="H76">
        <f>IF(A76=0,0,+VLOOKUP($A76,'по изворима и контима'!$A$12:H$499,6,FALSE))</f>
        <v>0</v>
      </c>
      <c r="I76">
        <f>IF(A76=0,0,+VLOOKUP($A76,'по изворима и контима'!$A$12:H$499,7,FALSE))</f>
        <v>0</v>
      </c>
      <c r="J76">
        <f>IF(A76=0,0,+VLOOKUP($A76,'по изворима и контима'!$A$12:I$499,8,FALSE))</f>
        <v>0</v>
      </c>
      <c r="K76">
        <f>IF(B76=0,0,+VLOOKUP($A76,'по изворима и контима'!$A$12:J$499,9,FALSE))</f>
        <v>0</v>
      </c>
      <c r="L76">
        <f>IF($A76=0,0,+VLOOKUP($F76,spisak!$C$11:$F$30,3,FALSE))</f>
        <v>0</v>
      </c>
      <c r="M76">
        <f>IF($A76=0,0,+VLOOKUP($F76,spisak!$C$11:$F$30,4,FALSE))</f>
        <v>0</v>
      </c>
      <c r="N76" s="140">
        <f t="shared" ref="N76" si="77">+IF(A76=0,0,"2016-procena")</f>
        <v>0</v>
      </c>
      <c r="O76" s="122">
        <f>IF(A76=0,0,+VLOOKUP($A76,'по изворима и контима'!$A$12:R$499,COLUMN('по изворима и контима'!L:L),FALSE))</f>
        <v>0</v>
      </c>
    </row>
    <row r="77" spans="1:15" x14ac:dyDescent="0.25">
      <c r="A77">
        <f t="shared" si="68"/>
        <v>0</v>
      </c>
      <c r="B77">
        <f t="shared" si="72"/>
        <v>0</v>
      </c>
      <c r="C77" s="121">
        <f>IF(A77=0,0,+spisak!A$4)</f>
        <v>0</v>
      </c>
      <c r="D77">
        <f>IF(A77=0,0,+spisak!C$4)</f>
        <v>0</v>
      </c>
      <c r="E77" s="169">
        <f>IF(A77=0,0,+spisak!#REF!)</f>
        <v>0</v>
      </c>
      <c r="F77">
        <f>IF(A77=0,0,+VLOOKUP($A77,'по изворима и контима'!$A$12:D$499,4,FALSE))</f>
        <v>0</v>
      </c>
      <c r="G77">
        <f>IF(A77=0,0,+VLOOKUP($A77,'по изворима и контима'!$A$12:G$499,5,FALSE))</f>
        <v>0</v>
      </c>
      <c r="H77">
        <f>IF(A77=0,0,+VLOOKUP($A77,'по изворима и контима'!$A$12:H$499,6,FALSE))</f>
        <v>0</v>
      </c>
      <c r="I77">
        <f>IF(A77=0,0,+VLOOKUP($A77,'по изворима и контима'!$A$12:H$499,7,FALSE))</f>
        <v>0</v>
      </c>
      <c r="J77">
        <f>IF(A77=0,0,+VLOOKUP($A77,'по изворима и контима'!$A$12:I$499,8,FALSE))</f>
        <v>0</v>
      </c>
      <c r="K77">
        <f>IF(B77=0,0,+VLOOKUP($A77,'по изворима и контима'!$A$12:J$499,9,FALSE))</f>
        <v>0</v>
      </c>
      <c r="L77">
        <f>IF($A77=0,0,+VLOOKUP($F77,spisak!$C$11:$F$30,3,FALSE))</f>
        <v>0</v>
      </c>
      <c r="M77">
        <f>IF($A77=0,0,+VLOOKUP($F77,spisak!$C$11:$F$30,4,FALSE))</f>
        <v>0</v>
      </c>
      <c r="N77" s="140">
        <f t="shared" ref="N77" si="78">+IF(A77=0,0,"2017")</f>
        <v>0</v>
      </c>
      <c r="O77" s="122">
        <f>IF(A77=0,0,+VLOOKUP($A77,'по изворима и контима'!$A$12:R$499,COLUMN('по изворима и контима'!M:M),FALSE))</f>
        <v>0</v>
      </c>
    </row>
    <row r="78" spans="1:15" x14ac:dyDescent="0.25">
      <c r="A78">
        <f t="shared" si="68"/>
        <v>0</v>
      </c>
      <c r="B78">
        <f t="shared" si="72"/>
        <v>0</v>
      </c>
      <c r="C78" s="121">
        <f>IF(A78=0,0,+spisak!A$4)</f>
        <v>0</v>
      </c>
      <c r="D78">
        <f>IF(A78=0,0,+spisak!C$4)</f>
        <v>0</v>
      </c>
      <c r="E78" s="169">
        <f>IF(A78=0,0,+spisak!#REF!)</f>
        <v>0</v>
      </c>
      <c r="F78">
        <f>IF(A78=0,0,+VLOOKUP($A78,'по изворима и контима'!$A$12:D$499,4,FALSE))</f>
        <v>0</v>
      </c>
      <c r="G78">
        <f>IF(A78=0,0,+VLOOKUP($A78,'по изворима и контима'!$A$12:G$499,5,FALSE))</f>
        <v>0</v>
      </c>
      <c r="H78">
        <f>IF(A78=0,0,+VLOOKUP($A78,'по изворима и контима'!$A$12:H$499,6,FALSE))</f>
        <v>0</v>
      </c>
      <c r="I78">
        <f>IF(A78=0,0,+VLOOKUP($A78,'по изворима и контима'!$A$12:H$499,7,FALSE))</f>
        <v>0</v>
      </c>
      <c r="J78">
        <f>IF(A78=0,0,+VLOOKUP($A78,'по изворима и контима'!$A$12:I$499,8,FALSE))</f>
        <v>0</v>
      </c>
      <c r="K78">
        <f>IF(B78=0,0,+VLOOKUP($A78,'по изворима и контима'!$A$12:J$499,9,FALSE))</f>
        <v>0</v>
      </c>
      <c r="L78">
        <f>IF($A78=0,0,+VLOOKUP($F78,spisak!$C$11:$F$30,3,FALSE))</f>
        <v>0</v>
      </c>
      <c r="M78">
        <f>IF($A78=0,0,+VLOOKUP($F78,spisak!$C$11:$F$30,4,FALSE))</f>
        <v>0</v>
      </c>
      <c r="N78" s="140">
        <f t="shared" ref="N78" si="79">+IF(A78=0,0,"2018")</f>
        <v>0</v>
      </c>
      <c r="O78" s="122">
        <f>IF(C78=0,0,+VLOOKUP($A78,'по изворима и контима'!$A$12:R$499,COLUMN('по изворима и контима'!N:N),FALSE))</f>
        <v>0</v>
      </c>
    </row>
    <row r="79" spans="1:15" x14ac:dyDescent="0.25">
      <c r="A79">
        <f t="shared" si="68"/>
        <v>0</v>
      </c>
      <c r="B79">
        <f t="shared" si="72"/>
        <v>0</v>
      </c>
      <c r="C79" s="121">
        <f>IF(A79=0,0,+spisak!A$4)</f>
        <v>0</v>
      </c>
      <c r="D79">
        <f>IF(A79=0,0,+spisak!C$4)</f>
        <v>0</v>
      </c>
      <c r="E79" s="169">
        <f>IF(A79=0,0,+spisak!#REF!)</f>
        <v>0</v>
      </c>
      <c r="F79">
        <f>IF(A79=0,0,+VLOOKUP($A79,'по изворима и контима'!$A$12:D$499,4,FALSE))</f>
        <v>0</v>
      </c>
      <c r="G79">
        <f>IF(A79=0,0,+VLOOKUP($A79,'по изворима и контима'!$A$12:G$499,5,FALSE))</f>
        <v>0</v>
      </c>
      <c r="H79">
        <f>IF(A79=0,0,+VLOOKUP($A79,'по изворима и контима'!$A$12:H$499,6,FALSE))</f>
        <v>0</v>
      </c>
      <c r="I79">
        <f>IF(A79=0,0,+VLOOKUP($A79,'по изворима и контима'!$A$12:H$499,7,FALSE))</f>
        <v>0</v>
      </c>
      <c r="J79">
        <f>IF(A79=0,0,+VLOOKUP($A79,'по изворима и контима'!$A$12:I$499,8,FALSE))</f>
        <v>0</v>
      </c>
      <c r="K79">
        <f>IF(B79=0,0,+VLOOKUP($A79,'по изворима и контима'!$A$12:J$499,9,FALSE))</f>
        <v>0</v>
      </c>
      <c r="L79">
        <f>IF($A79=0,0,+VLOOKUP($F79,spisak!$C$11:$F$30,3,FALSE))</f>
        <v>0</v>
      </c>
      <c r="M79">
        <f>IF($A79=0,0,+VLOOKUP($F79,spisak!$C$11:$F$30,4,FALSE))</f>
        <v>0</v>
      </c>
      <c r="N79" s="140">
        <f t="shared" ref="N79" si="80">+IF(A79=0,0,"2019")</f>
        <v>0</v>
      </c>
      <c r="O79" s="122">
        <f>IF(C79=0,0,+VLOOKUP($A79,'по изворима и контима'!$A$12:R$499,COLUMN('по изворима и контима'!O:O),FALSE))</f>
        <v>0</v>
      </c>
    </row>
    <row r="80" spans="1:15" x14ac:dyDescent="0.25">
      <c r="A80">
        <f t="shared" si="68"/>
        <v>0</v>
      </c>
      <c r="B80">
        <f t="shared" si="72"/>
        <v>0</v>
      </c>
      <c r="C80" s="121">
        <f>IF(A80=0,0,+spisak!A$4)</f>
        <v>0</v>
      </c>
      <c r="D80">
        <f>IF(A80=0,0,+spisak!C$4)</f>
        <v>0</v>
      </c>
      <c r="E80" s="169">
        <f>IF(A80=0,0,+spisak!#REF!)</f>
        <v>0</v>
      </c>
      <c r="F80">
        <f>IF(A80=0,0,+VLOOKUP($A80,'по изворима и контима'!$A$12:D$499,4,FALSE))</f>
        <v>0</v>
      </c>
      <c r="G80">
        <f>IF(A80=0,0,+VLOOKUP($A80,'по изворима и контима'!$A$12:G$499,5,FALSE))</f>
        <v>0</v>
      </c>
      <c r="H80">
        <f>IF(A80=0,0,+VLOOKUP($A80,'по изворима и контима'!$A$12:H$499,6,FALSE))</f>
        <v>0</v>
      </c>
      <c r="I80">
        <f>IF(A80=0,0,+VLOOKUP($A80,'по изворима и контима'!$A$12:H$499,7,FALSE))</f>
        <v>0</v>
      </c>
      <c r="J80">
        <f>IF(A80=0,0,+VLOOKUP($A80,'по изворима и контима'!$A$12:I$499,8,FALSE))</f>
        <v>0</v>
      </c>
      <c r="K80">
        <f>IF(B80=0,0,+VLOOKUP($A80,'по изворима и контима'!$A$12:J$499,9,FALSE))</f>
        <v>0</v>
      </c>
      <c r="L80">
        <f>IF($A80=0,0,+VLOOKUP($F80,spisak!$C$11:$F$30,3,FALSE))</f>
        <v>0</v>
      </c>
      <c r="M80">
        <f>IF($A80=0,0,+VLOOKUP($F80,spisak!$C$11:$F$30,4,FALSE))</f>
        <v>0</v>
      </c>
      <c r="N80" s="140">
        <f t="shared" ref="N80" si="81">+IF(A80=0,0,"nakon 2019")</f>
        <v>0</v>
      </c>
      <c r="O80" s="122">
        <f>IF(C80=0,0,+VLOOKUP($A80,'по изворима и контима'!$A$12:R$499,COLUMN('по изворима и контима'!P:P),FALSE))</f>
        <v>0</v>
      </c>
    </row>
    <row r="81" spans="1:15" x14ac:dyDescent="0.25">
      <c r="A81">
        <f>+IF(MAX(A$4:A78)&gt;=A$1,0,MAX(A$4:A78)+1)</f>
        <v>0</v>
      </c>
      <c r="B81">
        <f t="shared" si="72"/>
        <v>0</v>
      </c>
      <c r="C81" s="121">
        <f>IF(A81=0,0,+spisak!A$4)</f>
        <v>0</v>
      </c>
      <c r="D81">
        <f>IF(A81=0,0,+spisak!C$4)</f>
        <v>0</v>
      </c>
      <c r="E81" s="169">
        <f>IF(A81=0,0,+spisak!#REF!)</f>
        <v>0</v>
      </c>
      <c r="F81">
        <f>IF(A81=0,0,+VLOOKUP($A81,'по изворима и контима'!$A$12:D$499,4,FALSE))</f>
        <v>0</v>
      </c>
      <c r="G81">
        <f>IF(A81=0,0,+VLOOKUP($A81,'по изворима и контима'!$A$12:G$499,5,FALSE))</f>
        <v>0</v>
      </c>
      <c r="H81">
        <f>IF(A81=0,0,+VLOOKUP($A81,'по изворима и контима'!$A$12:H$499,6,FALSE))</f>
        <v>0</v>
      </c>
      <c r="I81">
        <f>IF(A81=0,0,+VLOOKUP($A81,'по изворима и контима'!$A$12:H$499,7,FALSE))</f>
        <v>0</v>
      </c>
      <c r="J81">
        <f>IF(A81=0,0,+VLOOKUP($A81,'по изворима и контима'!$A$12:I$499,8,FALSE))</f>
        <v>0</v>
      </c>
      <c r="K81">
        <f>IF(B81=0,0,+VLOOKUP($A81,'по изворима и контима'!$A$12:J$499,9,FALSE))</f>
        <v>0</v>
      </c>
      <c r="L81">
        <f>IF($A81=0,0,+VLOOKUP($F81,spisak!$C$11:$F$30,3,FALSE))</f>
        <v>0</v>
      </c>
      <c r="M81">
        <f>IF($A81=0,0,+VLOOKUP($F81,spisak!$C$11:$F$30,4,FALSE))</f>
        <v>0</v>
      </c>
      <c r="N81" s="140">
        <f t="shared" ref="N81" si="82">+IF(A81=0,0,"do 2015")</f>
        <v>0</v>
      </c>
      <c r="O81" s="122">
        <f>IF(A81=0,0,+VLOOKUP($A81,'по изворима и контима'!$A$12:L$499,COLUMN('по изворима и контима'!J:J),FALSE))</f>
        <v>0</v>
      </c>
    </row>
    <row r="82" spans="1:15" x14ac:dyDescent="0.25">
      <c r="A82">
        <f t="shared" ref="A82:A87" si="83">+A81</f>
        <v>0</v>
      </c>
      <c r="B82">
        <f t="shared" si="72"/>
        <v>0</v>
      </c>
      <c r="C82" s="121">
        <f>IF(A82=0,0,+spisak!A$4)</f>
        <v>0</v>
      </c>
      <c r="D82">
        <f>IF(A82=0,0,+spisak!C$4)</f>
        <v>0</v>
      </c>
      <c r="E82" s="169">
        <f>IF(A82=0,0,+spisak!#REF!)</f>
        <v>0</v>
      </c>
      <c r="F82">
        <f>IF(A82=0,0,+VLOOKUP($A82,'по изворима и контима'!$A$12:D$499,4,FALSE))</f>
        <v>0</v>
      </c>
      <c r="G82">
        <f>IF(A82=0,0,+VLOOKUP($A82,'по изворима и контима'!$A$12:G$499,5,FALSE))</f>
        <v>0</v>
      </c>
      <c r="H82">
        <f>IF(A82=0,0,+VLOOKUP($A82,'по изворима и контима'!$A$12:H$499,6,FALSE))</f>
        <v>0</v>
      </c>
      <c r="I82">
        <f>IF(A82=0,0,+VLOOKUP($A82,'по изворима и контима'!$A$12:H$499,7,FALSE))</f>
        <v>0</v>
      </c>
      <c r="J82">
        <f>IF(A82=0,0,+VLOOKUP($A82,'по изворима и контима'!$A$12:I$499,8,FALSE))</f>
        <v>0</v>
      </c>
      <c r="K82">
        <f>IF(B82=0,0,+VLOOKUP($A82,'по изворима и контима'!$A$12:J$499,9,FALSE))</f>
        <v>0</v>
      </c>
      <c r="L82">
        <f>IF($A82=0,0,+VLOOKUP($F82,spisak!$C$11:$F$30,3,FALSE))</f>
        <v>0</v>
      </c>
      <c r="M82">
        <f>IF($A82=0,0,+VLOOKUP($F82,spisak!$C$11:$F$30,4,FALSE))</f>
        <v>0</v>
      </c>
      <c r="N82" s="140">
        <f t="shared" ref="N82" si="84">+IF(A82=0,0,"2016-plan")</f>
        <v>0</v>
      </c>
      <c r="O82" s="122">
        <f>IF(A82=0,0,+VLOOKUP($A82,'по изворима и контима'!$A$12:R$499,COLUMN('по изворима и контима'!K:K),FALSE))</f>
        <v>0</v>
      </c>
    </row>
    <row r="83" spans="1:15" x14ac:dyDescent="0.25">
      <c r="A83">
        <f t="shared" si="83"/>
        <v>0</v>
      </c>
      <c r="B83">
        <f t="shared" si="72"/>
        <v>0</v>
      </c>
      <c r="C83" s="121">
        <f>IF(A83=0,0,+spisak!A$4)</f>
        <v>0</v>
      </c>
      <c r="D83">
        <f>IF(A83=0,0,+spisak!C$4)</f>
        <v>0</v>
      </c>
      <c r="E83" s="169">
        <f>IF(A83=0,0,+spisak!#REF!)</f>
        <v>0</v>
      </c>
      <c r="F83">
        <f>IF(A83=0,0,+VLOOKUP($A83,'по изворима и контима'!$A$12:D$499,4,FALSE))</f>
        <v>0</v>
      </c>
      <c r="G83">
        <f>IF(A83=0,0,+VLOOKUP($A83,'по изворима и контима'!$A$12:G$499,5,FALSE))</f>
        <v>0</v>
      </c>
      <c r="H83">
        <f>IF(A83=0,0,+VLOOKUP($A83,'по изворима и контима'!$A$12:H$499,6,FALSE))</f>
        <v>0</v>
      </c>
      <c r="I83">
        <f>IF(A83=0,0,+VLOOKUP($A83,'по изворима и контима'!$A$12:H$499,7,FALSE))</f>
        <v>0</v>
      </c>
      <c r="J83">
        <f>IF(A83=0,0,+VLOOKUP($A83,'по изворима и контима'!$A$12:I$499,8,FALSE))</f>
        <v>0</v>
      </c>
      <c r="K83">
        <f>IF(B83=0,0,+VLOOKUP($A83,'по изворима и контима'!$A$12:J$499,9,FALSE))</f>
        <v>0</v>
      </c>
      <c r="L83">
        <f>IF($A83=0,0,+VLOOKUP($F83,spisak!$C$11:$F$30,3,FALSE))</f>
        <v>0</v>
      </c>
      <c r="M83">
        <f>IF($A83=0,0,+VLOOKUP($F83,spisak!$C$11:$F$30,4,FALSE))</f>
        <v>0</v>
      </c>
      <c r="N83" s="140">
        <f t="shared" ref="N83" si="85">+IF(A83=0,0,"2016-procena")</f>
        <v>0</v>
      </c>
      <c r="O83" s="122">
        <f>IF(A83=0,0,+VLOOKUP($A83,'по изворима и контима'!$A$12:R$499,COLUMN('по изворима и контима'!L:L),FALSE))</f>
        <v>0</v>
      </c>
    </row>
    <row r="84" spans="1:15" x14ac:dyDescent="0.25">
      <c r="A84">
        <f t="shared" si="83"/>
        <v>0</v>
      </c>
      <c r="B84">
        <f t="shared" si="72"/>
        <v>0</v>
      </c>
      <c r="C84" s="121">
        <f>IF(A84=0,0,+spisak!A$4)</f>
        <v>0</v>
      </c>
      <c r="D84">
        <f>IF(A84=0,0,+spisak!C$4)</f>
        <v>0</v>
      </c>
      <c r="E84" s="169">
        <f>IF(A84=0,0,+spisak!#REF!)</f>
        <v>0</v>
      </c>
      <c r="F84">
        <f>IF(A84=0,0,+VLOOKUP($A84,'по изворима и контима'!$A$12:D$499,4,FALSE))</f>
        <v>0</v>
      </c>
      <c r="G84">
        <f>IF(A84=0,0,+VLOOKUP($A84,'по изворима и контима'!$A$12:G$499,5,FALSE))</f>
        <v>0</v>
      </c>
      <c r="H84">
        <f>IF(A84=0,0,+VLOOKUP($A84,'по изворима и контима'!$A$12:H$499,6,FALSE))</f>
        <v>0</v>
      </c>
      <c r="I84">
        <f>IF(A84=0,0,+VLOOKUP($A84,'по изворима и контима'!$A$12:H$499,7,FALSE))</f>
        <v>0</v>
      </c>
      <c r="J84">
        <f>IF(A84=0,0,+VLOOKUP($A84,'по изворима и контима'!$A$12:I$499,8,FALSE))</f>
        <v>0</v>
      </c>
      <c r="K84">
        <f>IF(B84=0,0,+VLOOKUP($A84,'по изворима и контима'!$A$12:J$499,9,FALSE))</f>
        <v>0</v>
      </c>
      <c r="L84">
        <f>IF($A84=0,0,+VLOOKUP($F84,spisak!$C$11:$F$30,3,FALSE))</f>
        <v>0</v>
      </c>
      <c r="M84">
        <f>IF($A84=0,0,+VLOOKUP($F84,spisak!$C$11:$F$30,4,FALSE))</f>
        <v>0</v>
      </c>
      <c r="N84" s="140">
        <f t="shared" ref="N84" si="86">+IF(A84=0,0,"2017")</f>
        <v>0</v>
      </c>
      <c r="O84" s="122">
        <f>IF(A84=0,0,+VLOOKUP($A84,'по изворима и контима'!$A$12:R$499,COLUMN('по изворима и контима'!M:M),FALSE))</f>
        <v>0</v>
      </c>
    </row>
    <row r="85" spans="1:15" x14ac:dyDescent="0.25">
      <c r="A85">
        <f t="shared" si="83"/>
        <v>0</v>
      </c>
      <c r="B85">
        <f t="shared" si="72"/>
        <v>0</v>
      </c>
      <c r="C85" s="121">
        <f>IF(A85=0,0,+spisak!A$4)</f>
        <v>0</v>
      </c>
      <c r="D85">
        <f>IF(A85=0,0,+spisak!C$4)</f>
        <v>0</v>
      </c>
      <c r="E85" s="169">
        <f>IF(A85=0,0,+spisak!#REF!)</f>
        <v>0</v>
      </c>
      <c r="F85">
        <f>IF(A85=0,0,+VLOOKUP($A85,'по изворима и контима'!$A$12:D$499,4,FALSE))</f>
        <v>0</v>
      </c>
      <c r="G85">
        <f>IF(A85=0,0,+VLOOKUP($A85,'по изворима и контима'!$A$12:G$499,5,FALSE))</f>
        <v>0</v>
      </c>
      <c r="H85">
        <f>IF(A85=0,0,+VLOOKUP($A85,'по изворима и контима'!$A$12:H$499,6,FALSE))</f>
        <v>0</v>
      </c>
      <c r="I85">
        <f>IF(A85=0,0,+VLOOKUP($A85,'по изворима и контима'!$A$12:H$499,7,FALSE))</f>
        <v>0</v>
      </c>
      <c r="J85">
        <f>IF(A85=0,0,+VLOOKUP($A85,'по изворима и контима'!$A$12:I$499,8,FALSE))</f>
        <v>0</v>
      </c>
      <c r="K85">
        <f>IF(B85=0,0,+VLOOKUP($A85,'по изворима и контима'!$A$12:J$499,9,FALSE))</f>
        <v>0</v>
      </c>
      <c r="L85">
        <f>IF($A85=0,0,+VLOOKUP($F85,spisak!$C$11:$F$30,3,FALSE))</f>
        <v>0</v>
      </c>
      <c r="M85">
        <f>IF($A85=0,0,+VLOOKUP($F85,spisak!$C$11:$F$30,4,FALSE))</f>
        <v>0</v>
      </c>
      <c r="N85" s="140">
        <f t="shared" ref="N85" si="87">+IF(A85=0,0,"2018")</f>
        <v>0</v>
      </c>
      <c r="O85" s="122">
        <f>IF(C85=0,0,+VLOOKUP($A85,'по изворима и контима'!$A$12:R$499,COLUMN('по изворима и контима'!N:N),FALSE))</f>
        <v>0</v>
      </c>
    </row>
    <row r="86" spans="1:15" x14ac:dyDescent="0.25">
      <c r="A86">
        <f t="shared" si="83"/>
        <v>0</v>
      </c>
      <c r="B86">
        <f t="shared" si="72"/>
        <v>0</v>
      </c>
      <c r="C86" s="121">
        <f>IF(A86=0,0,+spisak!A$4)</f>
        <v>0</v>
      </c>
      <c r="D86">
        <f>IF(A86=0,0,+spisak!C$4)</f>
        <v>0</v>
      </c>
      <c r="E86" s="169">
        <f>IF(A86=0,0,+spisak!#REF!)</f>
        <v>0</v>
      </c>
      <c r="F86">
        <f>IF(A86=0,0,+VLOOKUP($A86,'по изворима и контима'!$A$12:D$499,4,FALSE))</f>
        <v>0</v>
      </c>
      <c r="G86">
        <f>IF(A86=0,0,+VLOOKUP($A86,'по изворима и контима'!$A$12:G$499,5,FALSE))</f>
        <v>0</v>
      </c>
      <c r="H86">
        <f>IF(A86=0,0,+VLOOKUP($A86,'по изворима и контима'!$A$12:H$499,6,FALSE))</f>
        <v>0</v>
      </c>
      <c r="I86">
        <f>IF(A86=0,0,+VLOOKUP($A86,'по изворима и контима'!$A$12:H$499,7,FALSE))</f>
        <v>0</v>
      </c>
      <c r="J86">
        <f>IF(A86=0,0,+VLOOKUP($A86,'по изворима и контима'!$A$12:I$499,8,FALSE))</f>
        <v>0</v>
      </c>
      <c r="K86">
        <f>IF(B86=0,0,+VLOOKUP($A86,'по изворима и контима'!$A$12:J$499,9,FALSE))</f>
        <v>0</v>
      </c>
      <c r="L86">
        <f>IF($A86=0,0,+VLOOKUP($F86,spisak!$C$11:$F$30,3,FALSE))</f>
        <v>0</v>
      </c>
      <c r="M86">
        <f>IF($A86=0,0,+VLOOKUP($F86,spisak!$C$11:$F$30,4,FALSE))</f>
        <v>0</v>
      </c>
      <c r="N86" s="140">
        <f t="shared" ref="N86" si="88">+IF(A86=0,0,"2019")</f>
        <v>0</v>
      </c>
      <c r="O86" s="122">
        <f>IF(C86=0,0,+VLOOKUP($A86,'по изворима и контима'!$A$12:R$499,COLUMN('по изворима и контима'!O:O),FALSE))</f>
        <v>0</v>
      </c>
    </row>
    <row r="87" spans="1:15" x14ac:dyDescent="0.25">
      <c r="A87">
        <f t="shared" si="83"/>
        <v>0</v>
      </c>
      <c r="B87">
        <f t="shared" si="72"/>
        <v>0</v>
      </c>
      <c r="C87" s="121">
        <f>IF(A87=0,0,+spisak!A$4)</f>
        <v>0</v>
      </c>
      <c r="D87">
        <f>IF(A87=0,0,+spisak!C$4)</f>
        <v>0</v>
      </c>
      <c r="E87" s="169">
        <f>IF(A87=0,0,+spisak!#REF!)</f>
        <v>0</v>
      </c>
      <c r="F87">
        <f>IF(A87=0,0,+VLOOKUP($A87,'по изворима и контима'!$A$12:D$499,4,FALSE))</f>
        <v>0</v>
      </c>
      <c r="G87">
        <f>IF(A87=0,0,+VLOOKUP($A87,'по изворима и контима'!$A$12:G$499,5,FALSE))</f>
        <v>0</v>
      </c>
      <c r="H87">
        <f>IF(A87=0,0,+VLOOKUP($A87,'по изворима и контима'!$A$12:H$499,6,FALSE))</f>
        <v>0</v>
      </c>
      <c r="I87">
        <f>IF(A87=0,0,+VLOOKUP($A87,'по изворима и контима'!$A$12:H$499,7,FALSE))</f>
        <v>0</v>
      </c>
      <c r="J87">
        <f>IF(A87=0,0,+VLOOKUP($A87,'по изворима и контима'!$A$12:I$499,8,FALSE))</f>
        <v>0</v>
      </c>
      <c r="K87">
        <f>IF(B87=0,0,+VLOOKUP($A87,'по изворима и контима'!$A$12:J$499,9,FALSE))</f>
        <v>0</v>
      </c>
      <c r="L87">
        <f>IF($A87=0,0,+VLOOKUP($F87,spisak!$C$11:$F$30,3,FALSE))</f>
        <v>0</v>
      </c>
      <c r="M87">
        <f>IF($A87=0,0,+VLOOKUP($F87,spisak!$C$11:$F$30,4,FALSE))</f>
        <v>0</v>
      </c>
      <c r="N87" s="140">
        <f t="shared" ref="N87" si="89">+IF(A87=0,0,"nakon 2019")</f>
        <v>0</v>
      </c>
      <c r="O87" s="122">
        <f>IF(C87=0,0,+VLOOKUP($A87,'по изворима и контима'!$A$12:R$499,COLUMN('по изворима и контима'!P:P),FALSE))</f>
        <v>0</v>
      </c>
    </row>
    <row r="88" spans="1:15" x14ac:dyDescent="0.25">
      <c r="A88">
        <f>+IF(ISBLANK('по изворима и контима'!D96)=TRUE,0,1)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контима'!$A$12:D$499,4,FALSE))</f>
        <v>0</v>
      </c>
      <c r="G88">
        <f>IF(A88=0,0,+VLOOKUP($A88,'по изворима и контима'!$A$12:G$499,5,FALSE))</f>
        <v>0</v>
      </c>
      <c r="H88">
        <f>IF(A88=0,0,+VLOOKUP($A88,'по изворима и контима'!$A$12:H$499,6,FALSE))</f>
        <v>0</v>
      </c>
      <c r="I88">
        <f>IF(A88=0,0,+VLOOKUP($A88,'по изворима и контима'!$A$12:H$499,7,FALSE))</f>
        <v>0</v>
      </c>
      <c r="J88">
        <f>IF(A88=0,0,+VLOOKUP($A88,'по изворима и контима'!$A$12:I$499,8,FALSE))</f>
        <v>0</v>
      </c>
      <c r="K88">
        <f>IF(B88=0,0,+VLOOKUP($A88,'по изворима и контима'!$A$12:J$499,9,FALSE))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контима'!$A$12:L$499,COLUMN('по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контима'!$A$12:D$499,4,FALSE))</f>
        <v>0</v>
      </c>
      <c r="G89">
        <f>IF(A89=0,0,+VLOOKUP($A89,'по изворима и контима'!$A$12:G$499,5,FALSE))</f>
        <v>0</v>
      </c>
      <c r="H89">
        <f>IF(A89=0,0,+VLOOKUP($A89,'по изворима и контима'!$A$12:H$499,6,FALSE))</f>
        <v>0</v>
      </c>
      <c r="I89">
        <f>IF(A89=0,0,+VLOOKUP($A89,'по изворима и контима'!$A$12:H$499,7,FALSE))</f>
        <v>0</v>
      </c>
      <c r="J89">
        <f>IF(A89=0,0,+VLOOKUP($A89,'по изворима и контима'!$A$12:I$499,8,FALSE))</f>
        <v>0</v>
      </c>
      <c r="K89">
        <f>IF(B89=0,0,+VLOOKUP($A89,'по изворима и контима'!$A$12:J$499,9,FALSE))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контима'!$A$12:R$499,COLUMN('по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контима'!$A$12:D$499,4,FALSE))</f>
        <v>0</v>
      </c>
      <c r="G90">
        <f>IF(A90=0,0,+VLOOKUP($A90,'по изворима и контима'!$A$12:G$499,5,FALSE))</f>
        <v>0</v>
      </c>
      <c r="H90">
        <f>IF(A90=0,0,+VLOOKUP($A90,'по изворима и контима'!$A$12:H$499,6,FALSE))</f>
        <v>0</v>
      </c>
      <c r="I90">
        <f>IF(A90=0,0,+VLOOKUP($A90,'по изворима и контима'!$A$12:H$499,7,FALSE))</f>
        <v>0</v>
      </c>
      <c r="J90">
        <f>IF(A90=0,0,+VLOOKUP($A90,'по изворима и контима'!$A$12:I$499,8,FALSE))</f>
        <v>0</v>
      </c>
      <c r="K90">
        <f>IF(B90=0,0,+VLOOKUP($A90,'по изворима и контима'!$A$12:J$499,9,FALSE))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контима'!$A$12:R$499,COLUMN('по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контима'!$A$12:D$499,4,FALSE))</f>
        <v>0</v>
      </c>
      <c r="G91">
        <f>IF(A91=0,0,+VLOOKUP($A91,'по изворима и контима'!$A$12:G$499,5,FALSE))</f>
        <v>0</v>
      </c>
      <c r="H91">
        <f>IF(A91=0,0,+VLOOKUP($A91,'по изворима и контима'!$A$12:H$499,6,FALSE))</f>
        <v>0</v>
      </c>
      <c r="I91">
        <f>IF(A91=0,0,+VLOOKUP($A91,'по изворима и контима'!$A$12:H$499,7,FALSE))</f>
        <v>0</v>
      </c>
      <c r="J91">
        <f>IF(A91=0,0,+VLOOKUP($A91,'по изворима и контима'!$A$12:I$499,8,FALSE))</f>
        <v>0</v>
      </c>
      <c r="K91">
        <f>IF(B91=0,0,+VLOOKUP($A91,'по изворима и контима'!$A$12:J$499,9,FALSE))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контима'!$A$12:R$499,COLUMN('по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контима'!$A$12:D$499,4,FALSE))</f>
        <v>0</v>
      </c>
      <c r="G92">
        <f>IF(A92=0,0,+VLOOKUP($A92,'по изворима и контима'!$A$12:G$499,5,FALSE))</f>
        <v>0</v>
      </c>
      <c r="H92">
        <f>IF(A92=0,0,+VLOOKUP($A92,'по изворима и контима'!$A$12:H$499,6,FALSE))</f>
        <v>0</v>
      </c>
      <c r="I92">
        <f>IF(A92=0,0,+VLOOKUP($A92,'по изворима и контима'!$A$12:H$499,7,FALSE))</f>
        <v>0</v>
      </c>
      <c r="J92">
        <f>IF(A92=0,0,+VLOOKUP($A92,'по изворима и контима'!$A$12:I$499,8,FALSE))</f>
        <v>0</v>
      </c>
      <c r="K92">
        <f>IF(B92=0,0,+VLOOKUP($A92,'по изворима и контима'!$A$12:J$499,9,FALSE))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контима'!$A$12:R$499,COLUMN('по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контима'!$A$12:D$499,4,FALSE))</f>
        <v>0</v>
      </c>
      <c r="G93">
        <f>IF(A93=0,0,+VLOOKUP($A93,'по изворима и контима'!$A$12:G$499,5,FALSE))</f>
        <v>0</v>
      </c>
      <c r="H93">
        <f>IF(A93=0,0,+VLOOKUP($A93,'по изворима и контима'!$A$12:H$499,6,FALSE))</f>
        <v>0</v>
      </c>
      <c r="I93">
        <f>IF(A93=0,0,+VLOOKUP($A93,'по изворима и контима'!$A$12:H$499,7,FALSE))</f>
        <v>0</v>
      </c>
      <c r="J93">
        <f>IF(A93=0,0,+VLOOKUP($A93,'по изворима и контима'!$A$12:I$499,8,FALSE))</f>
        <v>0</v>
      </c>
      <c r="K93">
        <f>IF(B93=0,0,+VLOOKUP($A93,'по изворима и контима'!$A$12:J$499,9,FALSE))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контима'!$A$12:R$499,COLUMN('по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контима'!$A$12:D$499,4,FALSE))</f>
        <v>0</v>
      </c>
      <c r="G94">
        <f>IF(A94=0,0,+VLOOKUP($A94,'по изворима и контима'!$A$12:G$499,5,FALSE))</f>
        <v>0</v>
      </c>
      <c r="H94">
        <f>IF(A94=0,0,+VLOOKUP($A94,'по изворима и контима'!$A$12:H$499,6,FALSE))</f>
        <v>0</v>
      </c>
      <c r="I94">
        <f>IF(A94=0,0,+VLOOKUP($A94,'по изворима и контима'!$A$12:H$499,7,FALSE))</f>
        <v>0</v>
      </c>
      <c r="J94">
        <f>IF(A94=0,0,+VLOOKUP($A94,'по изворима и контима'!$A$12:I$499,8,FALSE))</f>
        <v>0</v>
      </c>
      <c r="K94">
        <f>IF(B94=0,0,+VLOOKUP($A94,'по изворима и контима'!$A$12:J$499,9,FALSE))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контима'!$A$12:R$499,COLUMN('по изворима и контима'!P:P),FALSE))</f>
        <v>0</v>
      </c>
    </row>
    <row r="95" spans="1:15" x14ac:dyDescent="0.25">
      <c r="A95">
        <f>+IF(MAX(A$4:A92)&gt;=A$1,0,MAX(A$4:A92)+1)</f>
        <v>0</v>
      </c>
      <c r="B95">
        <f t="shared" si="72"/>
        <v>0</v>
      </c>
      <c r="C95" s="121">
        <f>IF(A95=0,0,+spisak!A$4)</f>
        <v>0</v>
      </c>
      <c r="D95">
        <f>IF(A95=0,0,+spisak!C$4)</f>
        <v>0</v>
      </c>
      <c r="E95" s="169">
        <f>IF(A95=0,0,+spisak!#REF!)</f>
        <v>0</v>
      </c>
      <c r="F95">
        <f>IF(A95=0,0,+VLOOKUP($A95,'по изворима и контима'!$A$12:D$499,4,FALSE))</f>
        <v>0</v>
      </c>
      <c r="G95">
        <f>IF(A95=0,0,+VLOOKUP($A95,'по изворима и контима'!$A$12:G$499,5,FALSE))</f>
        <v>0</v>
      </c>
      <c r="H95">
        <f>IF(A95=0,0,+VLOOKUP($A95,'по изворима и контима'!$A$12:H$499,6,FALSE))</f>
        <v>0</v>
      </c>
      <c r="I95">
        <f>IF(A95=0,0,+VLOOKUP($A95,'по изворима и контима'!$A$12:H$499,7,FALSE))</f>
        <v>0</v>
      </c>
      <c r="J95">
        <f>IF(A95=0,0,+VLOOKUP($A95,'по изворима и контима'!$A$12:I$499,8,FALSE))</f>
        <v>0</v>
      </c>
      <c r="K95">
        <f>IF(B95=0,0,+VLOOKUP($A95,'по изворима и контима'!$A$12:J$499,9,FALSE))</f>
        <v>0</v>
      </c>
      <c r="L95">
        <f>IF($A95=0,0,+VLOOKUP($F95,spisak!$C$11:$F$30,3,FALSE))</f>
        <v>0</v>
      </c>
      <c r="M95">
        <f>IF($A95=0,0,+VLOOKUP($F95,spisak!$C$11:$F$30,4,FALSE))</f>
        <v>0</v>
      </c>
      <c r="N95" s="140">
        <f t="shared" ref="N95" si="98">+IF(A95=0,0,"do 2015")</f>
        <v>0</v>
      </c>
      <c r="O95" s="122">
        <f>IF(A95=0,0,+VLOOKUP($A95,'по изворима и контима'!$A$12:L$499,COLUMN('по изворима и контима'!J:J),FALSE))</f>
        <v>0</v>
      </c>
    </row>
    <row r="96" spans="1:15" x14ac:dyDescent="0.25">
      <c r="A96">
        <f>+A95</f>
        <v>0</v>
      </c>
      <c r="B96">
        <f t="shared" si="72"/>
        <v>0</v>
      </c>
      <c r="C96" s="121">
        <f>IF(A96=0,0,+spisak!A$4)</f>
        <v>0</v>
      </c>
      <c r="D96">
        <f>IF(A96=0,0,+spisak!C$4)</f>
        <v>0</v>
      </c>
      <c r="E96" s="169">
        <f>IF(A96=0,0,+spisak!#REF!)</f>
        <v>0</v>
      </c>
      <c r="F96">
        <f>IF(A96=0,0,+VLOOKUP($A96,'по изворима и контима'!$A$12:D$499,4,FALSE))</f>
        <v>0</v>
      </c>
      <c r="G96">
        <f>IF(A96=0,0,+VLOOKUP($A96,'по изворима и контима'!$A$12:G$499,5,FALSE))</f>
        <v>0</v>
      </c>
      <c r="H96">
        <f>IF(A96=0,0,+VLOOKUP($A96,'по изворима и контима'!$A$12:H$499,6,FALSE))</f>
        <v>0</v>
      </c>
      <c r="I96">
        <f>IF(A96=0,0,+VLOOKUP($A96,'по изворима и контима'!$A$12:H$499,7,FALSE))</f>
        <v>0</v>
      </c>
      <c r="J96">
        <f>IF(A96=0,0,+VLOOKUP($A96,'по изворима и контима'!$A$12:I$499,8,FALSE))</f>
        <v>0</v>
      </c>
      <c r="K96">
        <f>IF(B96=0,0,+VLOOKUP($A96,'по изворима и контима'!$A$12:J$499,9,FALSE))</f>
        <v>0</v>
      </c>
      <c r="L96">
        <f>IF($A96=0,0,+VLOOKUP($F96,spisak!$C$11:$F$30,3,FALSE))</f>
        <v>0</v>
      </c>
      <c r="M96">
        <f>IF($A96=0,0,+VLOOKUP($F96,spisak!$C$11:$F$30,4,FALSE))</f>
        <v>0</v>
      </c>
      <c r="N96" s="140">
        <f t="shared" ref="N96" si="99">+IF(A96=0,0,"2016-plan")</f>
        <v>0</v>
      </c>
      <c r="O96" s="122">
        <f>IF(A96=0,0,+VLOOKUP($A96,'по изворима и контима'!$A$12:R$499,COLUMN('по изворима и контима'!K:K),FALSE))</f>
        <v>0</v>
      </c>
    </row>
    <row r="97" spans="1:15" x14ac:dyDescent="0.25">
      <c r="A97">
        <f t="shared" ref="A97:A108" si="100">+A96</f>
        <v>0</v>
      </c>
      <c r="B97">
        <f t="shared" si="72"/>
        <v>0</v>
      </c>
      <c r="C97" s="121">
        <f>IF(A97=0,0,+spisak!A$4)</f>
        <v>0</v>
      </c>
      <c r="D97">
        <f>IF(A97=0,0,+spisak!C$4)</f>
        <v>0</v>
      </c>
      <c r="E97" s="169">
        <f>IF(A97=0,0,+spisak!#REF!)</f>
        <v>0</v>
      </c>
      <c r="F97">
        <f>IF(A97=0,0,+VLOOKUP($A97,'по изворима и контима'!$A$12:D$499,4,FALSE))</f>
        <v>0</v>
      </c>
      <c r="G97">
        <f>IF(A97=0,0,+VLOOKUP($A97,'по изворима и контима'!$A$12:G$499,5,FALSE))</f>
        <v>0</v>
      </c>
      <c r="H97">
        <f>IF(A97=0,0,+VLOOKUP($A97,'по изворима и контима'!$A$12:H$499,6,FALSE))</f>
        <v>0</v>
      </c>
      <c r="I97">
        <f>IF(A97=0,0,+VLOOKUP($A97,'по изворима и контима'!$A$12:H$499,7,FALSE))</f>
        <v>0</v>
      </c>
      <c r="J97">
        <f>IF(A97=0,0,+VLOOKUP($A97,'по изворима и контима'!$A$12:I$499,8,FALSE))</f>
        <v>0</v>
      </c>
      <c r="K97">
        <f>IF(B97=0,0,+VLOOKUP($A97,'по изворима и контима'!$A$12:J$499,9,FALSE))</f>
        <v>0</v>
      </c>
      <c r="L97">
        <f>IF($A97=0,0,+VLOOKUP($F97,spisak!$C$11:$F$30,3,FALSE))</f>
        <v>0</v>
      </c>
      <c r="M97">
        <f>IF($A97=0,0,+VLOOKUP($F97,spisak!$C$11:$F$30,4,FALSE))</f>
        <v>0</v>
      </c>
      <c r="N97" s="140">
        <f t="shared" ref="N97" si="101">+IF(A97=0,0,"2016-procena")</f>
        <v>0</v>
      </c>
      <c r="O97" s="122">
        <f>IF(A97=0,0,+VLOOKUP($A97,'по изворима и контима'!$A$12:R$499,COLUMN('по изворима и контима'!L:L),FALSE))</f>
        <v>0</v>
      </c>
    </row>
    <row r="98" spans="1:15" x14ac:dyDescent="0.25">
      <c r="A98">
        <f t="shared" si="100"/>
        <v>0</v>
      </c>
      <c r="B98">
        <f t="shared" si="72"/>
        <v>0</v>
      </c>
      <c r="C98" s="121">
        <f>IF(A98=0,0,+spisak!A$4)</f>
        <v>0</v>
      </c>
      <c r="D98">
        <f>IF(A98=0,0,+spisak!C$4)</f>
        <v>0</v>
      </c>
      <c r="E98" s="169">
        <f>IF(A98=0,0,+spisak!#REF!)</f>
        <v>0</v>
      </c>
      <c r="F98">
        <f>IF(A98=0,0,+VLOOKUP($A98,'по изворима и контима'!$A$12:D$499,4,FALSE))</f>
        <v>0</v>
      </c>
      <c r="G98">
        <f>IF(A98=0,0,+VLOOKUP($A98,'по изворима и контима'!$A$12:G$499,5,FALSE))</f>
        <v>0</v>
      </c>
      <c r="H98">
        <f>IF(A98=0,0,+VLOOKUP($A98,'по изворима и контима'!$A$12:H$499,6,FALSE))</f>
        <v>0</v>
      </c>
      <c r="I98">
        <f>IF(A98=0,0,+VLOOKUP($A98,'по изворима и контима'!$A$12:H$499,7,FALSE))</f>
        <v>0</v>
      </c>
      <c r="J98">
        <f>IF(A98=0,0,+VLOOKUP($A98,'по изворима и контима'!$A$12:I$499,8,FALSE))</f>
        <v>0</v>
      </c>
      <c r="K98">
        <f>IF(B98=0,0,+VLOOKUP($A98,'по изворима и контима'!$A$12:J$499,9,FALSE))</f>
        <v>0</v>
      </c>
      <c r="L98">
        <f>IF($A98=0,0,+VLOOKUP($F98,spisak!$C$11:$F$30,3,FALSE))</f>
        <v>0</v>
      </c>
      <c r="M98">
        <f>IF($A98=0,0,+VLOOKUP($F98,spisak!$C$11:$F$30,4,FALSE))</f>
        <v>0</v>
      </c>
      <c r="N98" s="140">
        <f t="shared" ref="N98" si="102">+IF(A98=0,0,"2017")</f>
        <v>0</v>
      </c>
      <c r="O98" s="122">
        <f>IF(A98=0,0,+VLOOKUP($A98,'по изворима и контима'!$A$12:R$499,COLUMN('по изворима и контима'!M:M),FALSE))</f>
        <v>0</v>
      </c>
    </row>
    <row r="99" spans="1:15" x14ac:dyDescent="0.25">
      <c r="A99">
        <f t="shared" si="100"/>
        <v>0</v>
      </c>
      <c r="B99">
        <f t="shared" si="72"/>
        <v>0</v>
      </c>
      <c r="C99" s="121">
        <f>IF(A99=0,0,+spisak!A$4)</f>
        <v>0</v>
      </c>
      <c r="D99">
        <f>IF(A99=0,0,+spisak!C$4)</f>
        <v>0</v>
      </c>
      <c r="E99" s="169">
        <f>IF(A99=0,0,+spisak!#REF!)</f>
        <v>0</v>
      </c>
      <c r="F99">
        <f>IF(A99=0,0,+VLOOKUP($A99,'по изворима и контима'!$A$12:D$499,4,FALSE))</f>
        <v>0</v>
      </c>
      <c r="G99">
        <f>IF(A99=0,0,+VLOOKUP($A99,'по изворима и контима'!$A$12:G$499,5,FALSE))</f>
        <v>0</v>
      </c>
      <c r="H99">
        <f>IF(A99=0,0,+VLOOKUP($A99,'по изворима и контима'!$A$12:H$499,6,FALSE))</f>
        <v>0</v>
      </c>
      <c r="I99">
        <f>IF(A99=0,0,+VLOOKUP($A99,'по изворима и контима'!$A$12:H$499,7,FALSE))</f>
        <v>0</v>
      </c>
      <c r="J99">
        <f>IF(A99=0,0,+VLOOKUP($A99,'по изворима и контима'!$A$12:I$499,8,FALSE))</f>
        <v>0</v>
      </c>
      <c r="K99">
        <f>IF(B99=0,0,+VLOOKUP($A99,'по изворима и контима'!$A$12:J$499,9,FALSE))</f>
        <v>0</v>
      </c>
      <c r="L99">
        <f>IF($A99=0,0,+VLOOKUP($F99,spisak!$C$11:$F$30,3,FALSE))</f>
        <v>0</v>
      </c>
      <c r="M99">
        <f>IF($A99=0,0,+VLOOKUP($F99,spisak!$C$11:$F$30,4,FALSE))</f>
        <v>0</v>
      </c>
      <c r="N99" s="140">
        <f t="shared" ref="N99" si="103">+IF(A99=0,0,"2018")</f>
        <v>0</v>
      </c>
      <c r="O99" s="122">
        <f>IF(C99=0,0,+VLOOKUP($A99,'по изворима и контима'!$A$12:R$499,COLUMN('по изворима и контима'!N:N),FALSE))</f>
        <v>0</v>
      </c>
    </row>
    <row r="100" spans="1:15" x14ac:dyDescent="0.25">
      <c r="A100">
        <f t="shared" si="100"/>
        <v>0</v>
      </c>
      <c r="B100">
        <f t="shared" si="72"/>
        <v>0</v>
      </c>
      <c r="C100" s="121">
        <f>IF(A100=0,0,+spisak!A$4)</f>
        <v>0</v>
      </c>
      <c r="D100">
        <f>IF(A100=0,0,+spisak!C$4)</f>
        <v>0</v>
      </c>
      <c r="E100" s="169">
        <f>IF(A100=0,0,+spisak!#REF!)</f>
        <v>0</v>
      </c>
      <c r="F100">
        <f>IF(A100=0,0,+VLOOKUP($A100,'по изворима и контима'!$A$12:D$499,4,FALSE))</f>
        <v>0</v>
      </c>
      <c r="G100">
        <f>IF(A100=0,0,+VLOOKUP($A100,'по изворима и контима'!$A$12:G$499,5,FALSE))</f>
        <v>0</v>
      </c>
      <c r="H100">
        <f>IF(A100=0,0,+VLOOKUP($A100,'по изворима и контима'!$A$12:H$499,6,FALSE))</f>
        <v>0</v>
      </c>
      <c r="I100">
        <f>IF(A100=0,0,+VLOOKUP($A100,'по изворима и контима'!$A$12:H$499,7,FALSE))</f>
        <v>0</v>
      </c>
      <c r="J100">
        <f>IF(A100=0,0,+VLOOKUP($A100,'по изворима и контима'!$A$12:I$499,8,FALSE))</f>
        <v>0</v>
      </c>
      <c r="K100">
        <f>IF(B100=0,0,+VLOOKUP($A100,'по изворима и контима'!$A$12:J$499,9,FALSE))</f>
        <v>0</v>
      </c>
      <c r="L100">
        <f>IF($A100=0,0,+VLOOKUP($F100,spisak!$C$11:$F$30,3,FALSE))</f>
        <v>0</v>
      </c>
      <c r="M100">
        <f>IF($A100=0,0,+VLOOKUP($F100,spisak!$C$11:$F$30,4,FALSE))</f>
        <v>0</v>
      </c>
      <c r="N100" s="140">
        <f t="shared" ref="N100" si="104">+IF(A100=0,0,"2019")</f>
        <v>0</v>
      </c>
      <c r="O100" s="122">
        <f>IF(C100=0,0,+VLOOKUP($A100,'по изворима и контима'!$A$12:R$499,COLUMN('по изворима и контима'!O:O),FALSE))</f>
        <v>0</v>
      </c>
    </row>
    <row r="101" spans="1:15" x14ac:dyDescent="0.25">
      <c r="A101">
        <f t="shared" si="100"/>
        <v>0</v>
      </c>
      <c r="B101">
        <f t="shared" si="72"/>
        <v>0</v>
      </c>
      <c r="C101" s="121">
        <f>IF(A101=0,0,+spisak!A$4)</f>
        <v>0</v>
      </c>
      <c r="D101">
        <f>IF(A101=0,0,+spisak!C$4)</f>
        <v>0</v>
      </c>
      <c r="E101" s="169">
        <f>IF(A101=0,0,+spisak!#REF!)</f>
        <v>0</v>
      </c>
      <c r="F101">
        <f>IF(A101=0,0,+VLOOKUP($A101,'по изворима и контима'!$A$12:D$499,4,FALSE))</f>
        <v>0</v>
      </c>
      <c r="G101">
        <f>IF(A101=0,0,+VLOOKUP($A101,'по изворима и контима'!$A$12:G$499,5,FALSE))</f>
        <v>0</v>
      </c>
      <c r="H101">
        <f>IF(A101=0,0,+VLOOKUP($A101,'по изворима и контима'!$A$12:H$499,6,FALSE))</f>
        <v>0</v>
      </c>
      <c r="I101">
        <f>IF(A101=0,0,+VLOOKUP($A101,'по изворима и контима'!$A$12:H$499,7,FALSE))</f>
        <v>0</v>
      </c>
      <c r="J101">
        <f>IF(A101=0,0,+VLOOKUP($A101,'по изворима и контима'!$A$12:I$499,8,FALSE))</f>
        <v>0</v>
      </c>
      <c r="K101">
        <f>IF(B101=0,0,+VLOOKUP($A101,'по изворима и контима'!$A$12:J$499,9,FALSE))</f>
        <v>0</v>
      </c>
      <c r="L101">
        <f>IF($A101=0,0,+VLOOKUP($F101,spisak!$C$11:$F$30,3,FALSE))</f>
        <v>0</v>
      </c>
      <c r="M101">
        <f>IF($A101=0,0,+VLOOKUP($F101,spisak!$C$11:$F$30,4,FALSE))</f>
        <v>0</v>
      </c>
      <c r="N101" s="140">
        <f t="shared" ref="N101" si="105">+IF(A101=0,0,"nakon 2019")</f>
        <v>0</v>
      </c>
      <c r="O101" s="122">
        <f>IF(C101=0,0,+VLOOKUP($A101,'по изворима и контима'!$A$12:R$499,COLUMN('по изворима и контима'!P:P),FALSE))</f>
        <v>0</v>
      </c>
    </row>
    <row r="102" spans="1:15" x14ac:dyDescent="0.25">
      <c r="A102">
        <f>+IF(MAX(A$4:A99)&gt;=A$1,0,MAX(A$4:A99)+1)</f>
        <v>0</v>
      </c>
      <c r="B102">
        <f t="shared" si="72"/>
        <v>0</v>
      </c>
      <c r="C102" s="121">
        <f>IF(A102=0,0,+spisak!A$4)</f>
        <v>0</v>
      </c>
      <c r="D102">
        <f>IF(A102=0,0,+spisak!C$4)</f>
        <v>0</v>
      </c>
      <c r="E102" s="169">
        <f>IF(A102=0,0,+spisak!#REF!)</f>
        <v>0</v>
      </c>
      <c r="F102">
        <f>IF(A102=0,0,+VLOOKUP($A102,'по изворима и контима'!$A$12:D$499,4,FALSE))</f>
        <v>0</v>
      </c>
      <c r="G102">
        <f>IF(A102=0,0,+VLOOKUP($A102,'по изворима и контима'!$A$12:G$499,5,FALSE))</f>
        <v>0</v>
      </c>
      <c r="H102">
        <f>IF(A102=0,0,+VLOOKUP($A102,'по изворима и контима'!$A$12:H$499,6,FALSE))</f>
        <v>0</v>
      </c>
      <c r="I102">
        <f>IF(A102=0,0,+VLOOKUP($A102,'по изворима и контима'!$A$12:H$499,7,FALSE))</f>
        <v>0</v>
      </c>
      <c r="J102">
        <f>IF(A102=0,0,+VLOOKUP($A102,'по изворима и контима'!$A$12:I$499,8,FALSE))</f>
        <v>0</v>
      </c>
      <c r="K102">
        <f>IF(B102=0,0,+VLOOKUP($A102,'по изворима и контима'!$A$12:J$499,9,FALSE))</f>
        <v>0</v>
      </c>
      <c r="L102">
        <f>IF($A102=0,0,+VLOOKUP($F102,spisak!$C$11:$F$30,3,FALSE))</f>
        <v>0</v>
      </c>
      <c r="M102">
        <f>IF($A102=0,0,+VLOOKUP($F102,spisak!$C$11:$F$30,4,FALSE))</f>
        <v>0</v>
      </c>
      <c r="N102" s="140">
        <f t="shared" ref="N102" si="106">+IF(A102=0,0,"do 2015")</f>
        <v>0</v>
      </c>
      <c r="O102" s="122">
        <f>IF(A102=0,0,+VLOOKUP($A102,'по изворима и контима'!$A$12:L$499,COLUMN('по изворима и контима'!J:J),FALSE))</f>
        <v>0</v>
      </c>
    </row>
    <row r="103" spans="1:15" x14ac:dyDescent="0.25">
      <c r="A103">
        <f>+A102</f>
        <v>0</v>
      </c>
      <c r="B103">
        <f t="shared" si="72"/>
        <v>0</v>
      </c>
      <c r="C103" s="121">
        <f>IF(A103=0,0,+spisak!A$4)</f>
        <v>0</v>
      </c>
      <c r="D103">
        <f>IF(A103=0,0,+spisak!C$4)</f>
        <v>0</v>
      </c>
      <c r="E103" s="169">
        <f>IF(A103=0,0,+spisak!#REF!)</f>
        <v>0</v>
      </c>
      <c r="F103">
        <f>IF(A103=0,0,+VLOOKUP($A103,'по изворима и контима'!$A$12:D$499,4,FALSE))</f>
        <v>0</v>
      </c>
      <c r="G103">
        <f>IF(A103=0,0,+VLOOKUP($A103,'по изворима и контима'!$A$12:G$499,5,FALSE))</f>
        <v>0</v>
      </c>
      <c r="H103">
        <f>IF(A103=0,0,+VLOOKUP($A103,'по изворима и контима'!$A$12:H$499,6,FALSE))</f>
        <v>0</v>
      </c>
      <c r="I103">
        <f>IF(A103=0,0,+VLOOKUP($A103,'по изворима и контима'!$A$12:H$499,7,FALSE))</f>
        <v>0</v>
      </c>
      <c r="J103">
        <f>IF(A103=0,0,+VLOOKUP($A103,'по изворима и контима'!$A$12:I$499,8,FALSE))</f>
        <v>0</v>
      </c>
      <c r="K103">
        <f>IF(B103=0,0,+VLOOKUP($A103,'по изворима и контима'!$A$12:J$499,9,FALSE))</f>
        <v>0</v>
      </c>
      <c r="L103">
        <f>IF($A103=0,0,+VLOOKUP($F103,spisak!$C$11:$F$30,3,FALSE))</f>
        <v>0</v>
      </c>
      <c r="M103">
        <f>IF($A103=0,0,+VLOOKUP($F103,spisak!$C$11:$F$30,4,FALSE))</f>
        <v>0</v>
      </c>
      <c r="N103" s="140">
        <f t="shared" ref="N103" si="107">+IF(A103=0,0,"2016-plan")</f>
        <v>0</v>
      </c>
      <c r="O103" s="122">
        <f>IF(A103=0,0,+VLOOKUP($A103,'по изворима и контима'!$A$12:R$499,COLUMN('по изворима и контима'!K:K),FALSE))</f>
        <v>0</v>
      </c>
    </row>
    <row r="104" spans="1:15" x14ac:dyDescent="0.25">
      <c r="A104">
        <f t="shared" si="100"/>
        <v>0</v>
      </c>
      <c r="B104">
        <f t="shared" si="72"/>
        <v>0</v>
      </c>
      <c r="C104" s="121">
        <f>IF(A104=0,0,+spisak!A$4)</f>
        <v>0</v>
      </c>
      <c r="D104">
        <f>IF(A104=0,0,+spisak!C$4)</f>
        <v>0</v>
      </c>
      <c r="E104" s="169">
        <f>IF(A104=0,0,+spisak!#REF!)</f>
        <v>0</v>
      </c>
      <c r="F104">
        <f>IF(A104=0,0,+VLOOKUP($A104,'по изворима и контима'!$A$12:D$499,4,FALSE))</f>
        <v>0</v>
      </c>
      <c r="G104">
        <f>IF(A104=0,0,+VLOOKUP($A104,'по изворима и контима'!$A$12:G$499,5,FALSE))</f>
        <v>0</v>
      </c>
      <c r="H104">
        <f>IF(A104=0,0,+VLOOKUP($A104,'по изворима и контима'!$A$12:H$499,6,FALSE))</f>
        <v>0</v>
      </c>
      <c r="I104">
        <f>IF(A104=0,0,+VLOOKUP($A104,'по изворима и контима'!$A$12:H$499,7,FALSE))</f>
        <v>0</v>
      </c>
      <c r="J104">
        <f>IF(A104=0,0,+VLOOKUP($A104,'по изворима и контима'!$A$12:I$499,8,FALSE))</f>
        <v>0</v>
      </c>
      <c r="K104">
        <f>IF(B104=0,0,+VLOOKUP($A104,'по изворима и контима'!$A$12:J$499,9,FALSE))</f>
        <v>0</v>
      </c>
      <c r="L104">
        <f>IF($A104=0,0,+VLOOKUP($F104,spisak!$C$11:$F$30,3,FALSE))</f>
        <v>0</v>
      </c>
      <c r="M104">
        <f>IF($A104=0,0,+VLOOKUP($F104,spisak!$C$11:$F$30,4,FALSE))</f>
        <v>0</v>
      </c>
      <c r="N104" s="140">
        <f t="shared" ref="N104" si="108">+IF(A104=0,0,"2016-procena")</f>
        <v>0</v>
      </c>
      <c r="O104" s="122">
        <f>IF(A104=0,0,+VLOOKUP($A104,'по изворима и контима'!$A$12:R$499,COLUMN('по изворима и контима'!L:L),FALSE))</f>
        <v>0</v>
      </c>
    </row>
    <row r="105" spans="1:15" x14ac:dyDescent="0.25">
      <c r="A105">
        <f t="shared" si="100"/>
        <v>0</v>
      </c>
      <c r="B105">
        <f t="shared" si="72"/>
        <v>0</v>
      </c>
      <c r="C105" s="121">
        <f>IF(A105=0,0,+spisak!A$4)</f>
        <v>0</v>
      </c>
      <c r="D105">
        <f>IF(A105=0,0,+spisak!C$4)</f>
        <v>0</v>
      </c>
      <c r="E105" s="169">
        <f>IF(A105=0,0,+spisak!#REF!)</f>
        <v>0</v>
      </c>
      <c r="F105">
        <f>IF(A105=0,0,+VLOOKUP($A105,'по изворима и контима'!$A$12:D$499,4,FALSE))</f>
        <v>0</v>
      </c>
      <c r="G105">
        <f>IF(A105=0,0,+VLOOKUP($A105,'по изворима и контима'!$A$12:G$499,5,FALSE))</f>
        <v>0</v>
      </c>
      <c r="H105">
        <f>IF(A105=0,0,+VLOOKUP($A105,'по изворима и контима'!$A$12:H$499,6,FALSE))</f>
        <v>0</v>
      </c>
      <c r="I105">
        <f>IF(A105=0,0,+VLOOKUP($A105,'по изворима и контима'!$A$12:H$499,7,FALSE))</f>
        <v>0</v>
      </c>
      <c r="J105">
        <f>IF(A105=0,0,+VLOOKUP($A105,'по изворима и контима'!$A$12:I$499,8,FALSE))</f>
        <v>0</v>
      </c>
      <c r="K105">
        <f>IF(B105=0,0,+VLOOKUP($A105,'по изворима и контима'!$A$12:J$499,9,FALSE))</f>
        <v>0</v>
      </c>
      <c r="L105">
        <f>IF($A105=0,0,+VLOOKUP($F105,spisak!$C$11:$F$30,3,FALSE))</f>
        <v>0</v>
      </c>
      <c r="M105">
        <f>IF($A105=0,0,+VLOOKUP($F105,spisak!$C$11:$F$30,4,FALSE))</f>
        <v>0</v>
      </c>
      <c r="N105" s="140">
        <f t="shared" ref="N105" si="109">+IF(A105=0,0,"2017")</f>
        <v>0</v>
      </c>
      <c r="O105" s="122">
        <f>IF(A105=0,0,+VLOOKUP($A105,'по изворима и контима'!$A$12:R$499,COLUMN('по изворима и контима'!M:M),FALSE))</f>
        <v>0</v>
      </c>
    </row>
    <row r="106" spans="1:15" x14ac:dyDescent="0.25">
      <c r="A106">
        <f t="shared" si="100"/>
        <v>0</v>
      </c>
      <c r="B106">
        <f t="shared" si="72"/>
        <v>0</v>
      </c>
      <c r="C106" s="121">
        <f>IF(A106=0,0,+spisak!A$4)</f>
        <v>0</v>
      </c>
      <c r="D106">
        <f>IF(A106=0,0,+spisak!C$4)</f>
        <v>0</v>
      </c>
      <c r="E106" s="169">
        <f>IF(A106=0,0,+spisak!#REF!)</f>
        <v>0</v>
      </c>
      <c r="F106">
        <f>IF(A106=0,0,+VLOOKUP($A106,'по изворима и контима'!$A$12:D$499,4,FALSE))</f>
        <v>0</v>
      </c>
      <c r="G106">
        <f>IF(A106=0,0,+VLOOKUP($A106,'по изворима и контима'!$A$12:G$499,5,FALSE))</f>
        <v>0</v>
      </c>
      <c r="H106">
        <f>IF(A106=0,0,+VLOOKUP($A106,'по изворима и контима'!$A$12:H$499,6,FALSE))</f>
        <v>0</v>
      </c>
      <c r="I106">
        <f>IF(A106=0,0,+VLOOKUP($A106,'по изворима и контима'!$A$12:H$499,7,FALSE))</f>
        <v>0</v>
      </c>
      <c r="J106">
        <f>IF(A106=0,0,+VLOOKUP($A106,'по изворима и контима'!$A$12:I$499,8,FALSE))</f>
        <v>0</v>
      </c>
      <c r="K106">
        <f>IF(B106=0,0,+VLOOKUP($A106,'по изворима и контима'!$A$12:J$499,9,FALSE))</f>
        <v>0</v>
      </c>
      <c r="L106">
        <f>IF($A106=0,0,+VLOOKUP($F106,spisak!$C$11:$F$30,3,FALSE))</f>
        <v>0</v>
      </c>
      <c r="M106">
        <f>IF($A106=0,0,+VLOOKUP($F106,spisak!$C$11:$F$30,4,FALSE))</f>
        <v>0</v>
      </c>
      <c r="N106" s="140">
        <f t="shared" ref="N106" si="110">+IF(A106=0,0,"2018")</f>
        <v>0</v>
      </c>
      <c r="O106" s="122">
        <f>IF(C106=0,0,+VLOOKUP($A106,'по изворима и контима'!$A$12:R$499,COLUMN('по изворима и контима'!N:N),FALSE))</f>
        <v>0</v>
      </c>
    </row>
    <row r="107" spans="1:15" x14ac:dyDescent="0.25">
      <c r="A107">
        <f t="shared" si="100"/>
        <v>0</v>
      </c>
      <c r="B107">
        <f t="shared" si="72"/>
        <v>0</v>
      </c>
      <c r="C107" s="121">
        <f>IF(A107=0,0,+spisak!A$4)</f>
        <v>0</v>
      </c>
      <c r="D107">
        <f>IF(A107=0,0,+spisak!C$4)</f>
        <v>0</v>
      </c>
      <c r="E107" s="169">
        <f>IF(A107=0,0,+spisak!#REF!)</f>
        <v>0</v>
      </c>
      <c r="F107">
        <f>IF(A107=0,0,+VLOOKUP($A107,'по изворима и контима'!$A$12:D$499,4,FALSE))</f>
        <v>0</v>
      </c>
      <c r="G107">
        <f>IF(A107=0,0,+VLOOKUP($A107,'по изворима и контима'!$A$12:G$499,5,FALSE))</f>
        <v>0</v>
      </c>
      <c r="H107">
        <f>IF(A107=0,0,+VLOOKUP($A107,'по изворима и контима'!$A$12:H$499,6,FALSE))</f>
        <v>0</v>
      </c>
      <c r="I107">
        <f>IF(A107=0,0,+VLOOKUP($A107,'по изворима и контима'!$A$12:H$499,7,FALSE))</f>
        <v>0</v>
      </c>
      <c r="J107">
        <f>IF(A107=0,0,+VLOOKUP($A107,'по изворима и контима'!$A$12:I$499,8,FALSE))</f>
        <v>0</v>
      </c>
      <c r="K107">
        <f>IF(B107=0,0,+VLOOKUP($A107,'по изворима и контима'!$A$12:J$499,9,FALSE))</f>
        <v>0</v>
      </c>
      <c r="L107">
        <f>IF($A107=0,0,+VLOOKUP($F107,spisak!$C$11:$F$30,3,FALSE))</f>
        <v>0</v>
      </c>
      <c r="M107">
        <f>IF($A107=0,0,+VLOOKUP($F107,spisak!$C$11:$F$30,4,FALSE))</f>
        <v>0</v>
      </c>
      <c r="N107" s="140">
        <f t="shared" ref="N107" si="111">+IF(A107=0,0,"2019")</f>
        <v>0</v>
      </c>
      <c r="O107" s="122">
        <f>IF(C107=0,0,+VLOOKUP($A107,'по изворима и контима'!$A$12:R$499,COLUMN('по изворима и контима'!O:O),FALSE))</f>
        <v>0</v>
      </c>
    </row>
    <row r="108" spans="1:15" x14ac:dyDescent="0.25">
      <c r="A108">
        <f t="shared" si="100"/>
        <v>0</v>
      </c>
      <c r="B108">
        <f t="shared" si="72"/>
        <v>0</v>
      </c>
      <c r="C108" s="121">
        <f>IF(A108=0,0,+spisak!A$4)</f>
        <v>0</v>
      </c>
      <c r="D108">
        <f>IF(A108=0,0,+spisak!C$4)</f>
        <v>0</v>
      </c>
      <c r="E108" s="169">
        <f>IF(A108=0,0,+spisak!#REF!)</f>
        <v>0</v>
      </c>
      <c r="F108">
        <f>IF(A108=0,0,+VLOOKUP($A108,'по изворима и контима'!$A$12:D$499,4,FALSE))</f>
        <v>0</v>
      </c>
      <c r="G108">
        <f>IF(A108=0,0,+VLOOKUP($A108,'по изворима и контима'!$A$12:G$499,5,FALSE))</f>
        <v>0</v>
      </c>
      <c r="H108">
        <f>IF(A108=0,0,+VLOOKUP($A108,'по изворима и контима'!$A$12:H$499,6,FALSE))</f>
        <v>0</v>
      </c>
      <c r="I108">
        <f>IF(A108=0,0,+VLOOKUP($A108,'по изворима и контима'!$A$12:H$499,7,FALSE))</f>
        <v>0</v>
      </c>
      <c r="J108">
        <f>IF(A108=0,0,+VLOOKUP($A108,'по изворима и контима'!$A$12:I$499,8,FALSE))</f>
        <v>0</v>
      </c>
      <c r="K108">
        <f>IF(B108=0,0,+VLOOKUP($A108,'по изворима и контима'!$A$12:J$499,9,FALSE))</f>
        <v>0</v>
      </c>
      <c r="L108">
        <f>IF($A108=0,0,+VLOOKUP($F108,spisak!$C$11:$F$30,3,FALSE))</f>
        <v>0</v>
      </c>
      <c r="M108">
        <f>IF($A108=0,0,+VLOOKUP($F108,spisak!$C$11:$F$30,4,FALSE))</f>
        <v>0</v>
      </c>
      <c r="N108" s="140">
        <f t="shared" ref="N108" si="112">+IF(A108=0,0,"nakon 2019")</f>
        <v>0</v>
      </c>
      <c r="O108" s="122">
        <f>IF(C108=0,0,+VLOOKUP($A108,'по изворима и контима'!$A$12:R$499,COLUMN('по изворима и контима'!P:P),FALSE))</f>
        <v>0</v>
      </c>
    </row>
    <row r="109" spans="1:15" x14ac:dyDescent="0.25">
      <c r="A109">
        <f>+IF(MAX(A$4:A106)&gt;=A$1,0,MAX(A$4:A106)+1)</f>
        <v>0</v>
      </c>
      <c r="B109">
        <f t="shared" si="72"/>
        <v>0</v>
      </c>
      <c r="C109" s="121">
        <f>IF(A109=0,0,+spisak!A$4)</f>
        <v>0</v>
      </c>
      <c r="D109">
        <f>IF(A109=0,0,+spisak!C$4)</f>
        <v>0</v>
      </c>
      <c r="E109" s="169">
        <f>IF(A109=0,0,+spisak!#REF!)</f>
        <v>0</v>
      </c>
      <c r="F109">
        <f>IF(A109=0,0,+VLOOKUP($A109,'по изворима и контима'!$A$12:D$499,4,FALSE))</f>
        <v>0</v>
      </c>
      <c r="G109">
        <f>IF(A109=0,0,+VLOOKUP($A109,'по изворима и контима'!$A$12:G$499,5,FALSE))</f>
        <v>0</v>
      </c>
      <c r="H109">
        <f>IF(A109=0,0,+VLOOKUP($A109,'по изворима и контима'!$A$12:H$499,6,FALSE))</f>
        <v>0</v>
      </c>
      <c r="I109">
        <f>IF(A109=0,0,+VLOOKUP($A109,'по изворима и контима'!$A$12:H$499,7,FALSE))</f>
        <v>0</v>
      </c>
      <c r="J109">
        <f>IF(A109=0,0,+VLOOKUP($A109,'по изворима и контима'!$A$12:I$499,8,FALSE))</f>
        <v>0</v>
      </c>
      <c r="K109">
        <f>IF(B109=0,0,+VLOOKUP($A109,'по изворима и контима'!$A$12:J$499,9,FALSE))</f>
        <v>0</v>
      </c>
      <c r="L109">
        <f>IF($A109=0,0,+VLOOKUP($F109,spisak!$C$11:$F$30,3,FALSE))</f>
        <v>0</v>
      </c>
      <c r="M109">
        <f>IF($A109=0,0,+VLOOKUP($F109,spisak!$C$11:$F$30,4,FALSE))</f>
        <v>0</v>
      </c>
      <c r="N109" s="140">
        <f t="shared" ref="N109" si="113">+IF(A109=0,0,"do 2015")</f>
        <v>0</v>
      </c>
      <c r="O109" s="122">
        <f>IF(A109=0,0,+VLOOKUP($A109,'по изворима и контима'!$A$12:L$499,COLUMN('по изворима и контима'!J:J),FALSE))</f>
        <v>0</v>
      </c>
    </row>
    <row r="110" spans="1:15" x14ac:dyDescent="0.25">
      <c r="A110">
        <f t="shared" ref="A110:A115" si="114">+A109</f>
        <v>0</v>
      </c>
      <c r="B110">
        <f t="shared" si="72"/>
        <v>0</v>
      </c>
      <c r="C110" s="121">
        <f>IF(A110=0,0,+spisak!A$4)</f>
        <v>0</v>
      </c>
      <c r="D110">
        <f>IF(A110=0,0,+spisak!C$4)</f>
        <v>0</v>
      </c>
      <c r="E110" s="169">
        <f>IF(A110=0,0,+spisak!#REF!)</f>
        <v>0</v>
      </c>
      <c r="F110">
        <f>IF(A110=0,0,+VLOOKUP($A110,'по изворима и контима'!$A$12:D$499,4,FALSE))</f>
        <v>0</v>
      </c>
      <c r="G110">
        <f>IF(A110=0,0,+VLOOKUP($A110,'по изворима и контима'!$A$12:G$499,5,FALSE))</f>
        <v>0</v>
      </c>
      <c r="H110">
        <f>IF(A110=0,0,+VLOOKUP($A110,'по изворима и контима'!$A$12:H$499,6,FALSE))</f>
        <v>0</v>
      </c>
      <c r="I110">
        <f>IF(A110=0,0,+VLOOKUP($A110,'по изворима и контима'!$A$12:H$499,7,FALSE))</f>
        <v>0</v>
      </c>
      <c r="J110">
        <f>IF(A110=0,0,+VLOOKUP($A110,'по изворима и контима'!$A$12:I$499,8,FALSE))</f>
        <v>0</v>
      </c>
      <c r="K110">
        <f>IF(B110=0,0,+VLOOKUP($A110,'по изворима и контима'!$A$12:J$499,9,FALSE))</f>
        <v>0</v>
      </c>
      <c r="L110">
        <f>IF($A110=0,0,+VLOOKUP($F110,spisak!$C$11:$F$30,3,FALSE))</f>
        <v>0</v>
      </c>
      <c r="M110">
        <f>IF($A110=0,0,+VLOOKUP($F110,spisak!$C$11:$F$30,4,FALSE))</f>
        <v>0</v>
      </c>
      <c r="N110" s="140">
        <f t="shared" ref="N110" si="115">+IF(A110=0,0,"2016-plan")</f>
        <v>0</v>
      </c>
      <c r="O110" s="122">
        <f>IF(A110=0,0,+VLOOKUP($A110,'по изворима и контима'!$A$12:R$499,COLUMN('по изворима и контима'!K:K),FALSE))</f>
        <v>0</v>
      </c>
    </row>
    <row r="111" spans="1:15" x14ac:dyDescent="0.25">
      <c r="A111">
        <f t="shared" si="114"/>
        <v>0</v>
      </c>
      <c r="B111">
        <f t="shared" si="72"/>
        <v>0</v>
      </c>
      <c r="C111" s="121">
        <f>IF(A111=0,0,+spisak!A$4)</f>
        <v>0</v>
      </c>
      <c r="D111">
        <f>IF(A111=0,0,+spisak!C$4)</f>
        <v>0</v>
      </c>
      <c r="E111" s="169">
        <f>IF(A111=0,0,+spisak!#REF!)</f>
        <v>0</v>
      </c>
      <c r="F111">
        <f>IF(A111=0,0,+VLOOKUP($A111,'по изворима и контима'!$A$12:D$499,4,FALSE))</f>
        <v>0</v>
      </c>
      <c r="G111">
        <f>IF(A111=0,0,+VLOOKUP($A111,'по изворима и контима'!$A$12:G$499,5,FALSE))</f>
        <v>0</v>
      </c>
      <c r="H111">
        <f>IF(A111=0,0,+VLOOKUP($A111,'по изворима и контима'!$A$12:H$499,6,FALSE))</f>
        <v>0</v>
      </c>
      <c r="I111">
        <f>IF(A111=0,0,+VLOOKUP($A111,'по изворима и контима'!$A$12:H$499,7,FALSE))</f>
        <v>0</v>
      </c>
      <c r="J111">
        <f>IF(A111=0,0,+VLOOKUP($A111,'по изворима и контима'!$A$12:I$499,8,FALSE))</f>
        <v>0</v>
      </c>
      <c r="K111">
        <f>IF(B111=0,0,+VLOOKUP($A111,'по изворима и контима'!$A$12:J$499,9,FALSE))</f>
        <v>0</v>
      </c>
      <c r="L111">
        <f>IF($A111=0,0,+VLOOKUP($F111,spisak!$C$11:$F$30,3,FALSE))</f>
        <v>0</v>
      </c>
      <c r="M111">
        <f>IF($A111=0,0,+VLOOKUP($F111,spisak!$C$11:$F$30,4,FALSE))</f>
        <v>0</v>
      </c>
      <c r="N111" s="140">
        <f t="shared" ref="N111" si="116">+IF(A111=0,0,"2016-procena")</f>
        <v>0</v>
      </c>
      <c r="O111" s="122">
        <f>IF(A111=0,0,+VLOOKUP($A111,'по изворима и контима'!$A$12:R$499,COLUMN('по изворима и контима'!L:L),FALSE))</f>
        <v>0</v>
      </c>
    </row>
    <row r="112" spans="1:15" x14ac:dyDescent="0.25">
      <c r="A112">
        <f t="shared" si="114"/>
        <v>0</v>
      </c>
      <c r="B112">
        <f t="shared" si="72"/>
        <v>0</v>
      </c>
      <c r="C112" s="121">
        <f>IF(A112=0,0,+spisak!A$4)</f>
        <v>0</v>
      </c>
      <c r="D112">
        <f>IF(A112=0,0,+spisak!C$4)</f>
        <v>0</v>
      </c>
      <c r="E112" s="169">
        <f>IF(A112=0,0,+spisak!#REF!)</f>
        <v>0</v>
      </c>
      <c r="F112">
        <f>IF(A112=0,0,+VLOOKUP($A112,'по изворима и контима'!$A$12:D$499,4,FALSE))</f>
        <v>0</v>
      </c>
      <c r="G112">
        <f>IF(A112=0,0,+VLOOKUP($A112,'по изворима и контима'!$A$12:G$499,5,FALSE))</f>
        <v>0</v>
      </c>
      <c r="H112">
        <f>IF(A112=0,0,+VLOOKUP($A112,'по изворима и контима'!$A$12:H$499,6,FALSE))</f>
        <v>0</v>
      </c>
      <c r="I112">
        <f>IF(A112=0,0,+VLOOKUP($A112,'по изворима и контима'!$A$12:H$499,7,FALSE))</f>
        <v>0</v>
      </c>
      <c r="J112">
        <f>IF(A112=0,0,+VLOOKUP($A112,'по изворима и контима'!$A$12:I$499,8,FALSE))</f>
        <v>0</v>
      </c>
      <c r="K112">
        <f>IF(B112=0,0,+VLOOKUP($A112,'по изворима и контима'!$A$12:J$499,9,FALSE))</f>
        <v>0</v>
      </c>
      <c r="L112">
        <f>IF($A112=0,0,+VLOOKUP($F112,spisak!$C$11:$F$30,3,FALSE))</f>
        <v>0</v>
      </c>
      <c r="M112">
        <f>IF($A112=0,0,+VLOOKUP($F112,spisak!$C$11:$F$30,4,FALSE))</f>
        <v>0</v>
      </c>
      <c r="N112" s="140">
        <f t="shared" ref="N112" si="117">+IF(A112=0,0,"2017")</f>
        <v>0</v>
      </c>
      <c r="O112" s="122">
        <f>IF(A112=0,0,+VLOOKUP($A112,'по изворима и контима'!$A$12:R$499,COLUMN('по изворима и контима'!M:M),FALSE))</f>
        <v>0</v>
      </c>
    </row>
    <row r="113" spans="1:15" x14ac:dyDescent="0.25">
      <c r="A113">
        <f t="shared" si="114"/>
        <v>0</v>
      </c>
      <c r="B113">
        <f t="shared" si="72"/>
        <v>0</v>
      </c>
      <c r="C113" s="121">
        <f>IF(A113=0,0,+spisak!A$4)</f>
        <v>0</v>
      </c>
      <c r="D113">
        <f>IF(A113=0,0,+spisak!C$4)</f>
        <v>0</v>
      </c>
      <c r="E113" s="169">
        <f>IF(A113=0,0,+spisak!#REF!)</f>
        <v>0</v>
      </c>
      <c r="F113">
        <f>IF(A113=0,0,+VLOOKUP($A113,'по изворима и контима'!$A$12:D$499,4,FALSE))</f>
        <v>0</v>
      </c>
      <c r="G113">
        <f>IF(A113=0,0,+VLOOKUP($A113,'по изворима и контима'!$A$12:G$499,5,FALSE))</f>
        <v>0</v>
      </c>
      <c r="H113">
        <f>IF(A113=0,0,+VLOOKUP($A113,'по изворима и контима'!$A$12:H$499,6,FALSE))</f>
        <v>0</v>
      </c>
      <c r="I113">
        <f>IF(A113=0,0,+VLOOKUP($A113,'по изворима и контима'!$A$12:H$499,7,FALSE))</f>
        <v>0</v>
      </c>
      <c r="J113">
        <f>IF(A113=0,0,+VLOOKUP($A113,'по изворима и контима'!$A$12:I$499,8,FALSE))</f>
        <v>0</v>
      </c>
      <c r="K113">
        <f>IF(B113=0,0,+VLOOKUP($A113,'по изворима и контима'!$A$12:J$499,9,FALSE))</f>
        <v>0</v>
      </c>
      <c r="L113">
        <f>IF($A113=0,0,+VLOOKUP($F113,spisak!$C$11:$F$30,3,FALSE))</f>
        <v>0</v>
      </c>
      <c r="M113">
        <f>IF($A113=0,0,+VLOOKUP($F113,spisak!$C$11:$F$30,4,FALSE))</f>
        <v>0</v>
      </c>
      <c r="N113" s="140">
        <f t="shared" ref="N113" si="118">+IF(A113=0,0,"2018")</f>
        <v>0</v>
      </c>
      <c r="O113" s="122">
        <f>IF(C113=0,0,+VLOOKUP($A113,'по изворима и контима'!$A$12:R$499,COLUMN('по изворима и контима'!N:N),FALSE))</f>
        <v>0</v>
      </c>
    </row>
    <row r="114" spans="1:15" x14ac:dyDescent="0.25">
      <c r="A114">
        <f t="shared" si="114"/>
        <v>0</v>
      </c>
      <c r="B114">
        <f t="shared" si="72"/>
        <v>0</v>
      </c>
      <c r="C114" s="121">
        <f>IF(A114=0,0,+spisak!A$4)</f>
        <v>0</v>
      </c>
      <c r="D114">
        <f>IF(A114=0,0,+spisak!C$4)</f>
        <v>0</v>
      </c>
      <c r="E114" s="169">
        <f>IF(A114=0,0,+spisak!#REF!)</f>
        <v>0</v>
      </c>
      <c r="F114">
        <f>IF(A114=0,0,+VLOOKUP($A114,'по изворима и контима'!$A$12:D$499,4,FALSE))</f>
        <v>0</v>
      </c>
      <c r="G114">
        <f>IF(A114=0,0,+VLOOKUP($A114,'по изворима и контима'!$A$12:G$499,5,FALSE))</f>
        <v>0</v>
      </c>
      <c r="H114">
        <f>IF(A114=0,0,+VLOOKUP($A114,'по изворима и контима'!$A$12:H$499,6,FALSE))</f>
        <v>0</v>
      </c>
      <c r="I114">
        <f>IF(A114=0,0,+VLOOKUP($A114,'по изворима и контима'!$A$12:H$499,7,FALSE))</f>
        <v>0</v>
      </c>
      <c r="J114">
        <f>IF(A114=0,0,+VLOOKUP($A114,'по изворима и контима'!$A$12:I$499,8,FALSE))</f>
        <v>0</v>
      </c>
      <c r="K114">
        <f>IF(B114=0,0,+VLOOKUP($A114,'по изворима и контима'!$A$12:J$499,9,FALSE))</f>
        <v>0</v>
      </c>
      <c r="L114">
        <f>IF($A114=0,0,+VLOOKUP($F114,spisak!$C$11:$F$30,3,FALSE))</f>
        <v>0</v>
      </c>
      <c r="M114">
        <f>IF($A114=0,0,+VLOOKUP($F114,spisak!$C$11:$F$30,4,FALSE))</f>
        <v>0</v>
      </c>
      <c r="N114" s="140">
        <f t="shared" ref="N114" si="119">+IF(A114=0,0,"2019")</f>
        <v>0</v>
      </c>
      <c r="O114" s="122">
        <f>IF(C114=0,0,+VLOOKUP($A114,'по изворима и контима'!$A$12:R$499,COLUMN('по изворима и контима'!O:O),FALSE))</f>
        <v>0</v>
      </c>
    </row>
    <row r="115" spans="1:15" x14ac:dyDescent="0.25">
      <c r="A115">
        <f t="shared" si="114"/>
        <v>0</v>
      </c>
      <c r="B115">
        <f t="shared" si="72"/>
        <v>0</v>
      </c>
      <c r="C115" s="121">
        <f>IF(A115=0,0,+spisak!A$4)</f>
        <v>0</v>
      </c>
      <c r="D115">
        <f>IF(A115=0,0,+spisak!C$4)</f>
        <v>0</v>
      </c>
      <c r="E115" s="169">
        <f>IF(A115=0,0,+spisak!#REF!)</f>
        <v>0</v>
      </c>
      <c r="F115">
        <f>IF(A115=0,0,+VLOOKUP($A115,'по изворима и контима'!$A$12:D$499,4,FALSE))</f>
        <v>0</v>
      </c>
      <c r="G115">
        <f>IF(A115=0,0,+VLOOKUP($A115,'по изворима и контима'!$A$12:G$499,5,FALSE))</f>
        <v>0</v>
      </c>
      <c r="H115">
        <f>IF(A115=0,0,+VLOOKUP($A115,'по изворима и контима'!$A$12:H$499,6,FALSE))</f>
        <v>0</v>
      </c>
      <c r="I115">
        <f>IF(A115=0,0,+VLOOKUP($A115,'по изворима и контима'!$A$12:H$499,7,FALSE))</f>
        <v>0</v>
      </c>
      <c r="J115">
        <f>IF(A115=0,0,+VLOOKUP($A115,'по изворима и контима'!$A$12:I$499,8,FALSE))</f>
        <v>0</v>
      </c>
      <c r="K115">
        <f>IF(B115=0,0,+VLOOKUP($A115,'по изворима и контима'!$A$12:J$499,9,FALSE))</f>
        <v>0</v>
      </c>
      <c r="L115">
        <f>IF($A115=0,0,+VLOOKUP($F115,spisak!$C$11:$F$30,3,FALSE))</f>
        <v>0</v>
      </c>
      <c r="M115">
        <f>IF($A115=0,0,+VLOOKUP($F115,spisak!$C$11:$F$30,4,FALSE))</f>
        <v>0</v>
      </c>
      <c r="N115" s="140">
        <f t="shared" ref="N115" si="120">+IF(A115=0,0,"nakon 2019")</f>
        <v>0</v>
      </c>
      <c r="O115" s="122">
        <f>IF(C115=0,0,+VLOOKUP($A115,'по изворима и контима'!$A$12:R$499,COLUMN('по изворима и контима'!P:P),FALSE))</f>
        <v>0</v>
      </c>
    </row>
    <row r="116" spans="1:15" x14ac:dyDescent="0.25">
      <c r="A116">
        <f>+IF(ISBLANK('по изворима и контима'!D124)=TRUE,0,1)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контима'!$A$12:D$499,4,FALSE))</f>
        <v>0</v>
      </c>
      <c r="G116">
        <f>IF(A116=0,0,+VLOOKUP($A116,'по изворима и контима'!$A$12:G$499,5,FALSE))</f>
        <v>0</v>
      </c>
      <c r="H116">
        <f>IF(A116=0,0,+VLOOKUP($A116,'по изворима и контима'!$A$12:H$499,6,FALSE))</f>
        <v>0</v>
      </c>
      <c r="I116">
        <f>IF(A116=0,0,+VLOOKUP($A116,'по изворима и контима'!$A$12:H$499,7,FALSE))</f>
        <v>0</v>
      </c>
      <c r="J116">
        <f>IF(A116=0,0,+VLOOKUP($A116,'по изворима и контима'!$A$12:I$499,8,FALSE))</f>
        <v>0</v>
      </c>
      <c r="K116">
        <f>IF(B116=0,0,+VLOOKUP($A116,'по изворима и контима'!$A$12:J$499,9,FALSE))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контима'!$A$12:L$499,COLUMN('по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контима'!$A$12:D$499,4,FALSE))</f>
        <v>0</v>
      </c>
      <c r="G117">
        <f>IF(A117=0,0,+VLOOKUP($A117,'по изворима и контима'!$A$12:G$499,5,FALSE))</f>
        <v>0</v>
      </c>
      <c r="H117">
        <f>IF(A117=0,0,+VLOOKUP($A117,'по изворима и контима'!$A$12:H$499,6,FALSE))</f>
        <v>0</v>
      </c>
      <c r="I117">
        <f>IF(A117=0,0,+VLOOKUP($A117,'по изворима и контима'!$A$12:H$499,7,FALSE))</f>
        <v>0</v>
      </c>
      <c r="J117">
        <f>IF(A117=0,0,+VLOOKUP($A117,'по изворима и контима'!$A$12:I$499,8,FALSE))</f>
        <v>0</v>
      </c>
      <c r="K117">
        <f>IF(B117=0,0,+VLOOKUP($A117,'по изворима и контима'!$A$12:J$499,9,FALSE))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контима'!$A$12:R$499,COLUMN('по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контима'!$A$12:D$499,4,FALSE))</f>
        <v>0</v>
      </c>
      <c r="G118">
        <f>IF(A118=0,0,+VLOOKUP($A118,'по изворима и контима'!$A$12:G$499,5,FALSE))</f>
        <v>0</v>
      </c>
      <c r="H118">
        <f>IF(A118=0,0,+VLOOKUP($A118,'по изворима и контима'!$A$12:H$499,6,FALSE))</f>
        <v>0</v>
      </c>
      <c r="I118">
        <f>IF(A118=0,0,+VLOOKUP($A118,'по изворима и контима'!$A$12:H$499,7,FALSE))</f>
        <v>0</v>
      </c>
      <c r="J118">
        <f>IF(A118=0,0,+VLOOKUP($A118,'по изворима и контима'!$A$12:I$499,8,FALSE))</f>
        <v>0</v>
      </c>
      <c r="K118">
        <f>IF(B118=0,0,+VLOOKUP($A118,'по изворима и контима'!$A$12:J$499,9,FALSE))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контима'!$A$12:R$499,COLUMN('по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контима'!$A$12:D$499,4,FALSE))</f>
        <v>0</v>
      </c>
      <c r="G119">
        <f>IF(A119=0,0,+VLOOKUP($A119,'по изворима и контима'!$A$12:G$499,5,FALSE))</f>
        <v>0</v>
      </c>
      <c r="H119">
        <f>IF(A119=0,0,+VLOOKUP($A119,'по изворима и контима'!$A$12:H$499,6,FALSE))</f>
        <v>0</v>
      </c>
      <c r="I119">
        <f>IF(A119=0,0,+VLOOKUP($A119,'по изворима и контима'!$A$12:H$499,7,FALSE))</f>
        <v>0</v>
      </c>
      <c r="J119">
        <f>IF(A119=0,0,+VLOOKUP($A119,'по изворима и контима'!$A$12:I$499,8,FALSE))</f>
        <v>0</v>
      </c>
      <c r="K119">
        <f>IF(B119=0,0,+VLOOKUP($A119,'по изворима и контима'!$A$12:J$499,9,FALSE))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контима'!$A$12:R$499,COLUMN('по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контима'!$A$12:D$499,4,FALSE))</f>
        <v>0</v>
      </c>
      <c r="G120">
        <f>IF(A120=0,0,+VLOOKUP($A120,'по изворима и контима'!$A$12:G$499,5,FALSE))</f>
        <v>0</v>
      </c>
      <c r="H120">
        <f>IF(A120=0,0,+VLOOKUP($A120,'по изворима и контима'!$A$12:H$499,6,FALSE))</f>
        <v>0</v>
      </c>
      <c r="I120">
        <f>IF(A120=0,0,+VLOOKUP($A120,'по изворима и контима'!$A$12:H$499,7,FALSE))</f>
        <v>0</v>
      </c>
      <c r="J120">
        <f>IF(A120=0,0,+VLOOKUP($A120,'по изворима и контима'!$A$12:I$499,8,FALSE))</f>
        <v>0</v>
      </c>
      <c r="K120">
        <f>IF(B120=0,0,+VLOOKUP($A120,'по изворима и контима'!$A$12:J$499,9,FALSE))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контима'!$A$12:R$499,COLUMN('по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контима'!$A$12:D$499,4,FALSE))</f>
        <v>0</v>
      </c>
      <c r="G121">
        <f>IF(A121=0,0,+VLOOKUP($A121,'по изворима и контима'!$A$12:G$499,5,FALSE))</f>
        <v>0</v>
      </c>
      <c r="H121">
        <f>IF(A121=0,0,+VLOOKUP($A121,'по изворима и контима'!$A$12:H$499,6,FALSE))</f>
        <v>0</v>
      </c>
      <c r="I121">
        <f>IF(A121=0,0,+VLOOKUP($A121,'по изворима и контима'!$A$12:H$499,7,FALSE))</f>
        <v>0</v>
      </c>
      <c r="J121">
        <f>IF(A121=0,0,+VLOOKUP($A121,'по изворима и контима'!$A$12:I$499,8,FALSE))</f>
        <v>0</v>
      </c>
      <c r="K121">
        <f>IF(B121=0,0,+VLOOKUP($A121,'по изворима и контима'!$A$12:J$499,9,FALSE))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контима'!$A$12:R$499,COLUMN('по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контима'!$A$12:D$499,4,FALSE))</f>
        <v>0</v>
      </c>
      <c r="G122">
        <f>IF(A122=0,0,+VLOOKUP($A122,'по изворима и контима'!$A$12:G$499,5,FALSE))</f>
        <v>0</v>
      </c>
      <c r="H122">
        <f>IF(A122=0,0,+VLOOKUP($A122,'по изворима и контима'!$A$12:H$499,6,FALSE))</f>
        <v>0</v>
      </c>
      <c r="I122">
        <f>IF(A122=0,0,+VLOOKUP($A122,'по изворима и контима'!$A$12:H$499,7,FALSE))</f>
        <v>0</v>
      </c>
      <c r="J122">
        <f>IF(A122=0,0,+VLOOKUP($A122,'по изворима и контима'!$A$12:I$499,8,FALSE))</f>
        <v>0</v>
      </c>
      <c r="K122">
        <f>IF(B122=0,0,+VLOOKUP($A122,'по изворима и контима'!$A$12:J$499,9,FALSE))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контима'!$A$12:R$499,COLUMN('по изворима и контима'!P:P),FALSE))</f>
        <v>0</v>
      </c>
    </row>
    <row r="123" spans="1:15" x14ac:dyDescent="0.25">
      <c r="A123">
        <f>+IF(MAX(A$4:A120)&gt;=A$1,0,MAX(A$4:A120)+1)</f>
        <v>0</v>
      </c>
      <c r="B123">
        <f t="shared" si="72"/>
        <v>0</v>
      </c>
      <c r="C123" s="121">
        <f>IF(A123=0,0,+spisak!A$4)</f>
        <v>0</v>
      </c>
      <c r="D123">
        <f>IF(A123=0,0,+spisak!C$4)</f>
        <v>0</v>
      </c>
      <c r="E123" s="169">
        <f>IF(A123=0,0,+spisak!#REF!)</f>
        <v>0</v>
      </c>
      <c r="F123">
        <f>IF(A123=0,0,+VLOOKUP($A123,'по изворима и контима'!$A$12:D$499,4,FALSE))</f>
        <v>0</v>
      </c>
      <c r="G123">
        <f>IF(A123=0,0,+VLOOKUP($A123,'по изворима и контима'!$A$12:G$499,5,FALSE))</f>
        <v>0</v>
      </c>
      <c r="H123">
        <f>IF(A123=0,0,+VLOOKUP($A123,'по изворима и контима'!$A$12:H$499,6,FALSE))</f>
        <v>0</v>
      </c>
      <c r="I123">
        <f>IF(A123=0,0,+VLOOKUP($A123,'по изворима и контима'!$A$12:H$499,7,FALSE))</f>
        <v>0</v>
      </c>
      <c r="J123">
        <f>IF(A123=0,0,+VLOOKUP($A123,'по изворима и контима'!$A$12:I$499,8,FALSE))</f>
        <v>0</v>
      </c>
      <c r="K123">
        <f>IF(B123=0,0,+VLOOKUP($A123,'по изворима и контима'!$A$12:J$499,9,FALSE))</f>
        <v>0</v>
      </c>
      <c r="L123">
        <f>IF($A123=0,0,+VLOOKUP($F123,spisak!$C$11:$F$30,3,FALSE))</f>
        <v>0</v>
      </c>
      <c r="M123">
        <f>IF($A123=0,0,+VLOOKUP($F123,spisak!$C$11:$F$30,4,FALSE))</f>
        <v>0</v>
      </c>
      <c r="N123" s="140">
        <f t="shared" ref="N123" si="129">+IF(A123=0,0,"do 2015")</f>
        <v>0</v>
      </c>
      <c r="O123" s="122">
        <f>IF(A123=0,0,+VLOOKUP($A123,'по изворима и контима'!$A$12:L$499,COLUMN('по изворима и контима'!J:J),FALSE))</f>
        <v>0</v>
      </c>
    </row>
    <row r="124" spans="1:15" x14ac:dyDescent="0.25">
      <c r="A124">
        <f>+A123</f>
        <v>0</v>
      </c>
      <c r="B124">
        <f t="shared" si="72"/>
        <v>0</v>
      </c>
      <c r="C124" s="121">
        <f>IF(A124=0,0,+spisak!A$4)</f>
        <v>0</v>
      </c>
      <c r="D124">
        <f>IF(A124=0,0,+spisak!C$4)</f>
        <v>0</v>
      </c>
      <c r="E124" s="169">
        <f>IF(A124=0,0,+spisak!#REF!)</f>
        <v>0</v>
      </c>
      <c r="F124">
        <f>IF(A124=0,0,+VLOOKUP($A124,'по изворима и контима'!$A$12:D$499,4,FALSE))</f>
        <v>0</v>
      </c>
      <c r="G124">
        <f>IF(A124=0,0,+VLOOKUP($A124,'по изворима и контима'!$A$12:G$499,5,FALSE))</f>
        <v>0</v>
      </c>
      <c r="H124">
        <f>IF(A124=0,0,+VLOOKUP($A124,'по изворима и контима'!$A$12:H$499,6,FALSE))</f>
        <v>0</v>
      </c>
      <c r="I124">
        <f>IF(A124=0,0,+VLOOKUP($A124,'по изворима и контима'!$A$12:H$499,7,FALSE))</f>
        <v>0</v>
      </c>
      <c r="J124">
        <f>IF(A124=0,0,+VLOOKUP($A124,'по изворима и контима'!$A$12:I$499,8,FALSE))</f>
        <v>0</v>
      </c>
      <c r="K124">
        <f>IF(B124=0,0,+VLOOKUP($A124,'по изворима и контима'!$A$12:J$499,9,FALSE))</f>
        <v>0</v>
      </c>
      <c r="L124">
        <f>IF($A124=0,0,+VLOOKUP($F124,spisak!$C$11:$F$30,3,FALSE))</f>
        <v>0</v>
      </c>
      <c r="M124">
        <f>IF($A124=0,0,+VLOOKUP($F124,spisak!$C$11:$F$30,4,FALSE))</f>
        <v>0</v>
      </c>
      <c r="N124" s="140">
        <f t="shared" ref="N124" si="130">+IF(A124=0,0,"2016-plan")</f>
        <v>0</v>
      </c>
      <c r="O124" s="122">
        <f>IF(A124=0,0,+VLOOKUP($A124,'по изворима и контима'!$A$12:R$499,COLUMN('по изворима и контима'!K:K),FALSE))</f>
        <v>0</v>
      </c>
    </row>
    <row r="125" spans="1:15" x14ac:dyDescent="0.25">
      <c r="A125">
        <f t="shared" ref="A125:A136" si="131">+A124</f>
        <v>0</v>
      </c>
      <c r="B125">
        <f t="shared" si="72"/>
        <v>0</v>
      </c>
      <c r="C125" s="121">
        <f>IF(A125=0,0,+spisak!A$4)</f>
        <v>0</v>
      </c>
      <c r="D125">
        <f>IF(A125=0,0,+spisak!C$4)</f>
        <v>0</v>
      </c>
      <c r="E125" s="169">
        <f>IF(A125=0,0,+spisak!#REF!)</f>
        <v>0</v>
      </c>
      <c r="F125">
        <f>IF(A125=0,0,+VLOOKUP($A125,'по изворима и контима'!$A$12:D$499,4,FALSE))</f>
        <v>0</v>
      </c>
      <c r="G125">
        <f>IF(A125=0,0,+VLOOKUP($A125,'по изворима и контима'!$A$12:G$499,5,FALSE))</f>
        <v>0</v>
      </c>
      <c r="H125">
        <f>IF(A125=0,0,+VLOOKUP($A125,'по изворима и контима'!$A$12:H$499,6,FALSE))</f>
        <v>0</v>
      </c>
      <c r="I125">
        <f>IF(A125=0,0,+VLOOKUP($A125,'по изворима и контима'!$A$12:H$499,7,FALSE))</f>
        <v>0</v>
      </c>
      <c r="J125">
        <f>IF(A125=0,0,+VLOOKUP($A125,'по изворима и контима'!$A$12:I$499,8,FALSE))</f>
        <v>0</v>
      </c>
      <c r="K125">
        <f>IF(B125=0,0,+VLOOKUP($A125,'по изворима и контима'!$A$12:J$499,9,FALSE))</f>
        <v>0</v>
      </c>
      <c r="L125">
        <f>IF($A125=0,0,+VLOOKUP($F125,spisak!$C$11:$F$30,3,FALSE))</f>
        <v>0</v>
      </c>
      <c r="M125">
        <f>IF($A125=0,0,+VLOOKUP($F125,spisak!$C$11:$F$30,4,FALSE))</f>
        <v>0</v>
      </c>
      <c r="N125" s="140">
        <f t="shared" ref="N125" si="132">+IF(A125=0,0,"2016-procena")</f>
        <v>0</v>
      </c>
      <c r="O125" s="122">
        <f>IF(A125=0,0,+VLOOKUP($A125,'по изворима и контима'!$A$12:R$499,COLUMN('по изворима и контима'!L:L),FALSE))</f>
        <v>0</v>
      </c>
    </row>
    <row r="126" spans="1:15" x14ac:dyDescent="0.25">
      <c r="A126">
        <f t="shared" si="131"/>
        <v>0</v>
      </c>
      <c r="B126">
        <f t="shared" si="72"/>
        <v>0</v>
      </c>
      <c r="C126" s="121">
        <f>IF(A126=0,0,+spisak!A$4)</f>
        <v>0</v>
      </c>
      <c r="D126">
        <f>IF(A126=0,0,+spisak!C$4)</f>
        <v>0</v>
      </c>
      <c r="E126" s="169">
        <f>IF(A126=0,0,+spisak!#REF!)</f>
        <v>0</v>
      </c>
      <c r="F126">
        <f>IF(A126=0,0,+VLOOKUP($A126,'по изворима и контима'!$A$12:D$499,4,FALSE))</f>
        <v>0</v>
      </c>
      <c r="G126">
        <f>IF(A126=0,0,+VLOOKUP($A126,'по изворима и контима'!$A$12:G$499,5,FALSE))</f>
        <v>0</v>
      </c>
      <c r="H126">
        <f>IF(A126=0,0,+VLOOKUP($A126,'по изворима и контима'!$A$12:H$499,6,FALSE))</f>
        <v>0</v>
      </c>
      <c r="I126">
        <f>IF(A126=0,0,+VLOOKUP($A126,'по изворима и контима'!$A$12:H$499,7,FALSE))</f>
        <v>0</v>
      </c>
      <c r="J126">
        <f>IF(A126=0,0,+VLOOKUP($A126,'по изворима и контима'!$A$12:I$499,8,FALSE))</f>
        <v>0</v>
      </c>
      <c r="K126">
        <f>IF(B126=0,0,+VLOOKUP($A126,'по изворима и контима'!$A$12:J$499,9,FALSE))</f>
        <v>0</v>
      </c>
      <c r="L126">
        <f>IF($A126=0,0,+VLOOKUP($F126,spisak!$C$11:$F$30,3,FALSE))</f>
        <v>0</v>
      </c>
      <c r="M126">
        <f>IF($A126=0,0,+VLOOKUP($F126,spisak!$C$11:$F$30,4,FALSE))</f>
        <v>0</v>
      </c>
      <c r="N126" s="140">
        <f t="shared" ref="N126" si="133">+IF(A126=0,0,"2017")</f>
        <v>0</v>
      </c>
      <c r="O126" s="122">
        <f>IF(A126=0,0,+VLOOKUP($A126,'по изворима и контима'!$A$12:R$499,COLUMN('по изворима и контима'!M:M),FALSE))</f>
        <v>0</v>
      </c>
    </row>
    <row r="127" spans="1:15" x14ac:dyDescent="0.25">
      <c r="A127">
        <f t="shared" si="131"/>
        <v>0</v>
      </c>
      <c r="B127">
        <f t="shared" si="72"/>
        <v>0</v>
      </c>
      <c r="C127" s="121">
        <f>IF(A127=0,0,+spisak!A$4)</f>
        <v>0</v>
      </c>
      <c r="D127">
        <f>IF(A127=0,0,+spisak!C$4)</f>
        <v>0</v>
      </c>
      <c r="E127" s="169">
        <f>IF(A127=0,0,+spisak!#REF!)</f>
        <v>0</v>
      </c>
      <c r="F127">
        <f>IF(A127=0,0,+VLOOKUP($A127,'по изворима и контима'!$A$12:D$499,4,FALSE))</f>
        <v>0</v>
      </c>
      <c r="G127">
        <f>IF(A127=0,0,+VLOOKUP($A127,'по изворима и контима'!$A$12:G$499,5,FALSE))</f>
        <v>0</v>
      </c>
      <c r="H127">
        <f>IF(A127=0,0,+VLOOKUP($A127,'по изворима и контима'!$A$12:H$499,6,FALSE))</f>
        <v>0</v>
      </c>
      <c r="I127">
        <f>IF(A127=0,0,+VLOOKUP($A127,'по изворима и контима'!$A$12:H$499,7,FALSE))</f>
        <v>0</v>
      </c>
      <c r="J127">
        <f>IF(A127=0,0,+VLOOKUP($A127,'по изворима и контима'!$A$12:I$499,8,FALSE))</f>
        <v>0</v>
      </c>
      <c r="K127">
        <f>IF(B127=0,0,+VLOOKUP($A127,'по изворима и контима'!$A$12:J$499,9,FALSE))</f>
        <v>0</v>
      </c>
      <c r="L127">
        <f>IF($A127=0,0,+VLOOKUP($F127,spisak!$C$11:$F$30,3,FALSE))</f>
        <v>0</v>
      </c>
      <c r="M127">
        <f>IF($A127=0,0,+VLOOKUP($F127,spisak!$C$11:$F$30,4,FALSE))</f>
        <v>0</v>
      </c>
      <c r="N127" s="140">
        <f t="shared" ref="N127" si="134">+IF(A127=0,0,"2018")</f>
        <v>0</v>
      </c>
      <c r="O127" s="122">
        <f>IF(C127=0,0,+VLOOKUP($A127,'по изворима и контима'!$A$12:R$499,COLUMN('по изворима и контима'!N:N),FALSE))</f>
        <v>0</v>
      </c>
    </row>
    <row r="128" spans="1:15" x14ac:dyDescent="0.25">
      <c r="A128">
        <f t="shared" si="131"/>
        <v>0</v>
      </c>
      <c r="B128">
        <f t="shared" si="72"/>
        <v>0</v>
      </c>
      <c r="C128" s="121">
        <f>IF(A128=0,0,+spisak!A$4)</f>
        <v>0</v>
      </c>
      <c r="D128">
        <f>IF(A128=0,0,+spisak!C$4)</f>
        <v>0</v>
      </c>
      <c r="E128" s="169">
        <f>IF(A128=0,0,+spisak!#REF!)</f>
        <v>0</v>
      </c>
      <c r="F128">
        <f>IF(A128=0,0,+VLOOKUP($A128,'по изворима и контима'!$A$12:D$499,4,FALSE))</f>
        <v>0</v>
      </c>
      <c r="G128">
        <f>IF(A128=0,0,+VLOOKUP($A128,'по изворима и контима'!$A$12:G$499,5,FALSE))</f>
        <v>0</v>
      </c>
      <c r="H128">
        <f>IF(A128=0,0,+VLOOKUP($A128,'по изворима и контима'!$A$12:H$499,6,FALSE))</f>
        <v>0</v>
      </c>
      <c r="I128">
        <f>IF(A128=0,0,+VLOOKUP($A128,'по изворима и контима'!$A$12:H$499,7,FALSE))</f>
        <v>0</v>
      </c>
      <c r="J128">
        <f>IF(A128=0,0,+VLOOKUP($A128,'по изворима и контима'!$A$12:I$499,8,FALSE))</f>
        <v>0</v>
      </c>
      <c r="K128">
        <f>IF(B128=0,0,+VLOOKUP($A128,'по изворима и контима'!$A$12:J$499,9,FALSE))</f>
        <v>0</v>
      </c>
      <c r="L128">
        <f>IF($A128=0,0,+VLOOKUP($F128,spisak!$C$11:$F$30,3,FALSE))</f>
        <v>0</v>
      </c>
      <c r="M128">
        <f>IF($A128=0,0,+VLOOKUP($F128,spisak!$C$11:$F$30,4,FALSE))</f>
        <v>0</v>
      </c>
      <c r="N128" s="140">
        <f t="shared" ref="N128" si="135">+IF(A128=0,0,"2019")</f>
        <v>0</v>
      </c>
      <c r="O128" s="122">
        <f>IF(C128=0,0,+VLOOKUP($A128,'по изворима и контима'!$A$12:R$499,COLUMN('по изворима и контима'!O:O),FALSE))</f>
        <v>0</v>
      </c>
    </row>
    <row r="129" spans="1:15" x14ac:dyDescent="0.25">
      <c r="A129">
        <f t="shared" si="131"/>
        <v>0</v>
      </c>
      <c r="B129">
        <f t="shared" si="72"/>
        <v>0</v>
      </c>
      <c r="C129" s="121">
        <f>IF(A129=0,0,+spisak!A$4)</f>
        <v>0</v>
      </c>
      <c r="D129">
        <f>IF(A129=0,0,+spisak!C$4)</f>
        <v>0</v>
      </c>
      <c r="E129" s="169">
        <f>IF(A129=0,0,+spisak!#REF!)</f>
        <v>0</v>
      </c>
      <c r="F129">
        <f>IF(A129=0,0,+VLOOKUP($A129,'по изворима и контима'!$A$12:D$499,4,FALSE))</f>
        <v>0</v>
      </c>
      <c r="G129">
        <f>IF(A129=0,0,+VLOOKUP($A129,'по изворима и контима'!$A$12:G$499,5,FALSE))</f>
        <v>0</v>
      </c>
      <c r="H129">
        <f>IF(A129=0,0,+VLOOKUP($A129,'по изворима и контима'!$A$12:H$499,6,FALSE))</f>
        <v>0</v>
      </c>
      <c r="I129">
        <f>IF(A129=0,0,+VLOOKUP($A129,'по изворима и контима'!$A$12:H$499,7,FALSE))</f>
        <v>0</v>
      </c>
      <c r="J129">
        <f>IF(A129=0,0,+VLOOKUP($A129,'по изворима и контима'!$A$12:I$499,8,FALSE))</f>
        <v>0</v>
      </c>
      <c r="K129">
        <f>IF(B129=0,0,+VLOOKUP($A129,'по изворима и контима'!$A$12:J$499,9,FALSE))</f>
        <v>0</v>
      </c>
      <c r="L129">
        <f>IF($A129=0,0,+VLOOKUP($F129,spisak!$C$11:$F$30,3,FALSE))</f>
        <v>0</v>
      </c>
      <c r="M129">
        <f>IF($A129=0,0,+VLOOKUP($F129,spisak!$C$11:$F$30,4,FALSE))</f>
        <v>0</v>
      </c>
      <c r="N129" s="140">
        <f t="shared" ref="N129" si="136">+IF(A129=0,0,"nakon 2019")</f>
        <v>0</v>
      </c>
      <c r="O129" s="122">
        <f>IF(C129=0,0,+VLOOKUP($A129,'по изворима и контима'!$A$12:R$499,COLUMN('по изворима и контима'!P:P),FALSE))</f>
        <v>0</v>
      </c>
    </row>
    <row r="130" spans="1:15" x14ac:dyDescent="0.25">
      <c r="A130">
        <f>+IF(MAX(A$4:A127)&gt;=A$1,0,MAX(A$4:A127)+1)</f>
        <v>0</v>
      </c>
      <c r="B130">
        <f t="shared" si="72"/>
        <v>0</v>
      </c>
      <c r="C130" s="121">
        <f>IF(A130=0,0,+spisak!A$4)</f>
        <v>0</v>
      </c>
      <c r="D130">
        <f>IF(A130=0,0,+spisak!C$4)</f>
        <v>0</v>
      </c>
      <c r="E130" s="169">
        <f>IF(A130=0,0,+spisak!#REF!)</f>
        <v>0</v>
      </c>
      <c r="F130">
        <f>IF(A130=0,0,+VLOOKUP($A130,'по изворима и контима'!$A$12:D$499,4,FALSE))</f>
        <v>0</v>
      </c>
      <c r="G130">
        <f>IF(A130=0,0,+VLOOKUP($A130,'по изворима и контима'!$A$12:G$499,5,FALSE))</f>
        <v>0</v>
      </c>
      <c r="H130">
        <f>IF(A130=0,0,+VLOOKUP($A130,'по изворима и контима'!$A$12:H$499,6,FALSE))</f>
        <v>0</v>
      </c>
      <c r="I130">
        <f>IF(A130=0,0,+VLOOKUP($A130,'по изворима и контима'!$A$12:H$499,7,FALSE))</f>
        <v>0</v>
      </c>
      <c r="J130">
        <f>IF(A130=0,0,+VLOOKUP($A130,'по изворима и контима'!$A$12:I$499,8,FALSE))</f>
        <v>0</v>
      </c>
      <c r="K130">
        <f>IF(B130=0,0,+VLOOKUP($A130,'по изворима и контима'!$A$12:J$499,9,FALSE))</f>
        <v>0</v>
      </c>
      <c r="L130">
        <f>IF($A130=0,0,+VLOOKUP($F130,spisak!$C$11:$F$30,3,FALSE))</f>
        <v>0</v>
      </c>
      <c r="M130">
        <f>IF($A130=0,0,+VLOOKUP($F130,spisak!$C$11:$F$30,4,FALSE))</f>
        <v>0</v>
      </c>
      <c r="N130" s="140">
        <f t="shared" ref="N130" si="137">+IF(A130=0,0,"do 2015")</f>
        <v>0</v>
      </c>
      <c r="O130" s="122">
        <f>IF(A130=0,0,+VLOOKUP($A130,'по изворима и контима'!$A$12:L$499,COLUMN('по изворима и контима'!J:J),FALSE))</f>
        <v>0</v>
      </c>
    </row>
    <row r="131" spans="1:15" x14ac:dyDescent="0.25">
      <c r="A131">
        <f>+A130</f>
        <v>0</v>
      </c>
      <c r="B131">
        <f t="shared" si="72"/>
        <v>0</v>
      </c>
      <c r="C131" s="121">
        <f>IF(A131=0,0,+spisak!A$4)</f>
        <v>0</v>
      </c>
      <c r="D131">
        <f>IF(A131=0,0,+spisak!C$4)</f>
        <v>0</v>
      </c>
      <c r="E131" s="169">
        <f>IF(A131=0,0,+spisak!#REF!)</f>
        <v>0</v>
      </c>
      <c r="F131">
        <f>IF(A131=0,0,+VLOOKUP($A131,'по изворима и контима'!$A$12:D$499,4,FALSE))</f>
        <v>0</v>
      </c>
      <c r="G131">
        <f>IF(A131=0,0,+VLOOKUP($A131,'по изворима и контима'!$A$12:G$499,5,FALSE))</f>
        <v>0</v>
      </c>
      <c r="H131">
        <f>IF(A131=0,0,+VLOOKUP($A131,'по изворима и контима'!$A$12:H$499,6,FALSE))</f>
        <v>0</v>
      </c>
      <c r="I131">
        <f>IF(A131=0,0,+VLOOKUP($A131,'по изворима и контима'!$A$12:H$499,7,FALSE))</f>
        <v>0</v>
      </c>
      <c r="J131">
        <f>IF(A131=0,0,+VLOOKUP($A131,'по изворима и контима'!$A$12:I$499,8,FALSE))</f>
        <v>0</v>
      </c>
      <c r="K131">
        <f>IF(B131=0,0,+VLOOKUP($A131,'по изворима и контима'!$A$12:J$499,9,FALSE))</f>
        <v>0</v>
      </c>
      <c r="L131">
        <f>IF($A131=0,0,+VLOOKUP($F131,spisak!$C$11:$F$30,3,FALSE))</f>
        <v>0</v>
      </c>
      <c r="M131">
        <f>IF($A131=0,0,+VLOOKUP($F131,spisak!$C$11:$F$30,4,FALSE))</f>
        <v>0</v>
      </c>
      <c r="N131" s="140">
        <f t="shared" ref="N131" si="138">+IF(A131=0,0,"2016-plan")</f>
        <v>0</v>
      </c>
      <c r="O131" s="122">
        <f>IF(A131=0,0,+VLOOKUP($A131,'по изворима и контима'!$A$12:R$499,COLUMN('по изворима и контима'!K:K),FALSE))</f>
        <v>0</v>
      </c>
    </row>
    <row r="132" spans="1:15" x14ac:dyDescent="0.25">
      <c r="A132">
        <f t="shared" si="131"/>
        <v>0</v>
      </c>
      <c r="B132">
        <f t="shared" si="72"/>
        <v>0</v>
      </c>
      <c r="C132" s="121">
        <f>IF(A132=0,0,+spisak!A$4)</f>
        <v>0</v>
      </c>
      <c r="D132">
        <f>IF(A132=0,0,+spisak!C$4)</f>
        <v>0</v>
      </c>
      <c r="E132" s="169">
        <f>IF(A132=0,0,+spisak!#REF!)</f>
        <v>0</v>
      </c>
      <c r="F132">
        <f>IF(A132=0,0,+VLOOKUP($A132,'по изворима и контима'!$A$12:D$499,4,FALSE))</f>
        <v>0</v>
      </c>
      <c r="G132">
        <f>IF(A132=0,0,+VLOOKUP($A132,'по изворима и контима'!$A$12:G$499,5,FALSE))</f>
        <v>0</v>
      </c>
      <c r="H132">
        <f>IF(A132=0,0,+VLOOKUP($A132,'по изворима и контима'!$A$12:H$499,6,FALSE))</f>
        <v>0</v>
      </c>
      <c r="I132">
        <f>IF(A132=0,0,+VLOOKUP($A132,'по изворима и контима'!$A$12:H$499,7,FALSE))</f>
        <v>0</v>
      </c>
      <c r="J132">
        <f>IF(A132=0,0,+VLOOKUP($A132,'по изворима и контима'!$A$12:I$499,8,FALSE))</f>
        <v>0</v>
      </c>
      <c r="K132">
        <f>IF(B132=0,0,+VLOOKUP($A132,'по изворима и контима'!$A$12:J$499,9,FALSE))</f>
        <v>0</v>
      </c>
      <c r="L132">
        <f>IF($A132=0,0,+VLOOKUP($F132,spisak!$C$11:$F$30,3,FALSE))</f>
        <v>0</v>
      </c>
      <c r="M132">
        <f>IF($A132=0,0,+VLOOKUP($F132,spisak!$C$11:$F$30,4,FALSE))</f>
        <v>0</v>
      </c>
      <c r="N132" s="140">
        <f t="shared" ref="N132" si="139">+IF(A132=0,0,"2016-procena")</f>
        <v>0</v>
      </c>
      <c r="O132" s="122">
        <f>IF(A132=0,0,+VLOOKUP($A132,'по изворима и контима'!$A$12:R$499,COLUMN('по изворима и контима'!L:L),FALSE))</f>
        <v>0</v>
      </c>
    </row>
    <row r="133" spans="1:15" x14ac:dyDescent="0.25">
      <c r="A133">
        <f t="shared" si="131"/>
        <v>0</v>
      </c>
      <c r="B133">
        <f t="shared" si="72"/>
        <v>0</v>
      </c>
      <c r="C133" s="121">
        <f>IF(A133=0,0,+spisak!A$4)</f>
        <v>0</v>
      </c>
      <c r="D133">
        <f>IF(A133=0,0,+spisak!C$4)</f>
        <v>0</v>
      </c>
      <c r="E133" s="169">
        <f>IF(A133=0,0,+spisak!#REF!)</f>
        <v>0</v>
      </c>
      <c r="F133">
        <f>IF(A133=0,0,+VLOOKUP($A133,'по изворима и контима'!$A$12:D$499,4,FALSE))</f>
        <v>0</v>
      </c>
      <c r="G133">
        <f>IF(A133=0,0,+VLOOKUP($A133,'по изворима и контима'!$A$12:G$499,5,FALSE))</f>
        <v>0</v>
      </c>
      <c r="H133">
        <f>IF(A133=0,0,+VLOOKUP($A133,'по изворима и контима'!$A$12:H$499,6,FALSE))</f>
        <v>0</v>
      </c>
      <c r="I133">
        <f>IF(A133=0,0,+VLOOKUP($A133,'по изворима и контима'!$A$12:H$499,7,FALSE))</f>
        <v>0</v>
      </c>
      <c r="J133">
        <f>IF(A133=0,0,+VLOOKUP($A133,'по изворима и контима'!$A$12:I$499,8,FALSE))</f>
        <v>0</v>
      </c>
      <c r="K133">
        <f>IF(B133=0,0,+VLOOKUP($A133,'по изворима и контима'!$A$12:J$499,9,FALSE))</f>
        <v>0</v>
      </c>
      <c r="L133">
        <f>IF($A133=0,0,+VLOOKUP($F133,spisak!$C$11:$F$30,3,FALSE))</f>
        <v>0</v>
      </c>
      <c r="M133">
        <f>IF($A133=0,0,+VLOOKUP($F133,spisak!$C$11:$F$30,4,FALSE))</f>
        <v>0</v>
      </c>
      <c r="N133" s="140">
        <f t="shared" ref="N133" si="140">+IF(A133=0,0,"2017")</f>
        <v>0</v>
      </c>
      <c r="O133" s="122">
        <f>IF(A133=0,0,+VLOOKUP($A133,'по изворима и контима'!$A$12:R$499,COLUMN('по изворима и контима'!M:M),FALSE))</f>
        <v>0</v>
      </c>
    </row>
    <row r="134" spans="1:15" x14ac:dyDescent="0.25">
      <c r="A134">
        <f t="shared" si="131"/>
        <v>0</v>
      </c>
      <c r="B134">
        <f t="shared" si="72"/>
        <v>0</v>
      </c>
      <c r="C134" s="121">
        <f>IF(A134=0,0,+spisak!A$4)</f>
        <v>0</v>
      </c>
      <c r="D134">
        <f>IF(A134=0,0,+spisak!C$4)</f>
        <v>0</v>
      </c>
      <c r="E134" s="169">
        <f>IF(A134=0,0,+spisak!#REF!)</f>
        <v>0</v>
      </c>
      <c r="F134">
        <f>IF(A134=0,0,+VLOOKUP($A134,'по изворима и контима'!$A$12:D$499,4,FALSE))</f>
        <v>0</v>
      </c>
      <c r="G134">
        <f>IF(A134=0,0,+VLOOKUP($A134,'по изворима и контима'!$A$12:G$499,5,FALSE))</f>
        <v>0</v>
      </c>
      <c r="H134">
        <f>IF(A134=0,0,+VLOOKUP($A134,'по изворима и контима'!$A$12:H$499,6,FALSE))</f>
        <v>0</v>
      </c>
      <c r="I134">
        <f>IF(A134=0,0,+VLOOKUP($A134,'по изворима и контима'!$A$12:H$499,7,FALSE))</f>
        <v>0</v>
      </c>
      <c r="J134">
        <f>IF(A134=0,0,+VLOOKUP($A134,'по изворима и контима'!$A$12:I$499,8,FALSE))</f>
        <v>0</v>
      </c>
      <c r="K134">
        <f>IF(B134=0,0,+VLOOKUP($A134,'по изворима и контима'!$A$12:J$499,9,FALSE))</f>
        <v>0</v>
      </c>
      <c r="L134">
        <f>IF($A134=0,0,+VLOOKUP($F134,spisak!$C$11:$F$30,3,FALSE))</f>
        <v>0</v>
      </c>
      <c r="M134">
        <f>IF($A134=0,0,+VLOOKUP($F134,spisak!$C$11:$F$30,4,FALSE))</f>
        <v>0</v>
      </c>
      <c r="N134" s="140">
        <f t="shared" ref="N134" si="141">+IF(A134=0,0,"2018")</f>
        <v>0</v>
      </c>
      <c r="O134" s="122">
        <f>IF(C134=0,0,+VLOOKUP($A134,'по изворима и контима'!$A$12:R$499,COLUMN('по изворима и контима'!N:N),FALSE))</f>
        <v>0</v>
      </c>
    </row>
    <row r="135" spans="1:15" x14ac:dyDescent="0.25">
      <c r="A135">
        <f t="shared" si="131"/>
        <v>0</v>
      </c>
      <c r="B135">
        <f t="shared" si="72"/>
        <v>0</v>
      </c>
      <c r="C135" s="121">
        <f>IF(A135=0,0,+spisak!A$4)</f>
        <v>0</v>
      </c>
      <c r="D135">
        <f>IF(A135=0,0,+spisak!C$4)</f>
        <v>0</v>
      </c>
      <c r="E135" s="169">
        <f>IF(A135=0,0,+spisak!#REF!)</f>
        <v>0</v>
      </c>
      <c r="F135">
        <f>IF(A135=0,0,+VLOOKUP($A135,'по изворима и контима'!$A$12:D$499,4,FALSE))</f>
        <v>0</v>
      </c>
      <c r="G135">
        <f>IF(A135=0,0,+VLOOKUP($A135,'по изворима и контима'!$A$12:G$499,5,FALSE))</f>
        <v>0</v>
      </c>
      <c r="H135">
        <f>IF(A135=0,0,+VLOOKUP($A135,'по изворима и контима'!$A$12:H$499,6,FALSE))</f>
        <v>0</v>
      </c>
      <c r="I135">
        <f>IF(A135=0,0,+VLOOKUP($A135,'по изворима и контима'!$A$12:H$499,7,FALSE))</f>
        <v>0</v>
      </c>
      <c r="J135">
        <f>IF(A135=0,0,+VLOOKUP($A135,'по изворима и контима'!$A$12:I$499,8,FALSE))</f>
        <v>0</v>
      </c>
      <c r="K135">
        <f>IF(B135=0,0,+VLOOKUP($A135,'по изворима и контима'!$A$12:J$499,9,FALSE))</f>
        <v>0</v>
      </c>
      <c r="L135">
        <f>IF($A135=0,0,+VLOOKUP($F135,spisak!$C$11:$F$30,3,FALSE))</f>
        <v>0</v>
      </c>
      <c r="M135">
        <f>IF($A135=0,0,+VLOOKUP($F135,spisak!$C$11:$F$30,4,FALSE))</f>
        <v>0</v>
      </c>
      <c r="N135" s="140">
        <f t="shared" ref="N135" si="142">+IF(A135=0,0,"2019")</f>
        <v>0</v>
      </c>
      <c r="O135" s="122">
        <f>IF(C135=0,0,+VLOOKUP($A135,'по изворима и контима'!$A$12:R$499,COLUMN('по изворима и контима'!O:O),FALSE))</f>
        <v>0</v>
      </c>
    </row>
    <row r="136" spans="1:15" x14ac:dyDescent="0.25">
      <c r="A136">
        <f t="shared" si="131"/>
        <v>0</v>
      </c>
      <c r="B136">
        <f t="shared" ref="B136:B199" si="143">+IF(A136&gt;0,+B135+1,0)</f>
        <v>0</v>
      </c>
      <c r="C136" s="121">
        <f>IF(A136=0,0,+spisak!A$4)</f>
        <v>0</v>
      </c>
      <c r="D136">
        <f>IF(A136=0,0,+spisak!C$4)</f>
        <v>0</v>
      </c>
      <c r="E136" s="169">
        <f>IF(A136=0,0,+spisak!#REF!)</f>
        <v>0</v>
      </c>
      <c r="F136">
        <f>IF(A136=0,0,+VLOOKUP($A136,'по изворима и контима'!$A$12:D$499,4,FALSE))</f>
        <v>0</v>
      </c>
      <c r="G136">
        <f>IF(A136=0,0,+VLOOKUP($A136,'по изворима и контима'!$A$12:G$499,5,FALSE))</f>
        <v>0</v>
      </c>
      <c r="H136">
        <f>IF(A136=0,0,+VLOOKUP($A136,'по изворима и контима'!$A$12:H$499,6,FALSE))</f>
        <v>0</v>
      </c>
      <c r="I136">
        <f>IF(A136=0,0,+VLOOKUP($A136,'по изворима и контима'!$A$12:H$499,7,FALSE))</f>
        <v>0</v>
      </c>
      <c r="J136">
        <f>IF(A136=0,0,+VLOOKUP($A136,'по изворима и контима'!$A$12:I$499,8,FALSE))</f>
        <v>0</v>
      </c>
      <c r="K136">
        <f>IF(B136=0,0,+VLOOKUP($A136,'по изворима и контима'!$A$12:J$499,9,FALSE))</f>
        <v>0</v>
      </c>
      <c r="L136">
        <f>IF($A136=0,0,+VLOOKUP($F136,spisak!$C$11:$F$30,3,FALSE))</f>
        <v>0</v>
      </c>
      <c r="M136">
        <f>IF($A136=0,0,+VLOOKUP($F136,spisak!$C$11:$F$30,4,FALSE))</f>
        <v>0</v>
      </c>
      <c r="N136" s="140">
        <f t="shared" ref="N136" si="144">+IF(A136=0,0,"nakon 2019")</f>
        <v>0</v>
      </c>
      <c r="O136" s="122">
        <f>IF(C136=0,0,+VLOOKUP($A136,'по изворима и контима'!$A$12:R$499,COLUMN('по изворима и контима'!P:P),FALSE))</f>
        <v>0</v>
      </c>
    </row>
    <row r="137" spans="1:15" x14ac:dyDescent="0.25">
      <c r="A137">
        <f>+IF(MAX(A$4:A134)&gt;=A$1,0,MAX(A$4:A134)+1)</f>
        <v>0</v>
      </c>
      <c r="B137">
        <f t="shared" si="143"/>
        <v>0</v>
      </c>
      <c r="C137" s="121">
        <f>IF(A137=0,0,+spisak!A$4)</f>
        <v>0</v>
      </c>
      <c r="D137">
        <f>IF(A137=0,0,+spisak!C$4)</f>
        <v>0</v>
      </c>
      <c r="E137" s="169">
        <f>IF(A137=0,0,+spisak!#REF!)</f>
        <v>0</v>
      </c>
      <c r="F137">
        <f>IF(A137=0,0,+VLOOKUP($A137,'по изворима и контима'!$A$12:D$499,4,FALSE))</f>
        <v>0</v>
      </c>
      <c r="G137">
        <f>IF(A137=0,0,+VLOOKUP($A137,'по изворима и контима'!$A$12:G$499,5,FALSE))</f>
        <v>0</v>
      </c>
      <c r="H137">
        <f>IF(A137=0,0,+VLOOKUP($A137,'по изворима и контима'!$A$12:H$499,6,FALSE))</f>
        <v>0</v>
      </c>
      <c r="I137">
        <f>IF(A137=0,0,+VLOOKUP($A137,'по изворима и контима'!$A$12:H$499,7,FALSE))</f>
        <v>0</v>
      </c>
      <c r="J137">
        <f>IF(A137=0,0,+VLOOKUP($A137,'по изворима и контима'!$A$12:I$499,8,FALSE))</f>
        <v>0</v>
      </c>
      <c r="K137">
        <f>IF(B137=0,0,+VLOOKUP($A137,'по изворима и контима'!$A$12:J$499,9,FALSE))</f>
        <v>0</v>
      </c>
      <c r="L137">
        <f>IF($A137=0,0,+VLOOKUP($F137,spisak!$C$11:$F$30,3,FALSE))</f>
        <v>0</v>
      </c>
      <c r="M137">
        <f>IF($A137=0,0,+VLOOKUP($F137,spisak!$C$11:$F$30,4,FALSE))</f>
        <v>0</v>
      </c>
      <c r="N137" s="140">
        <f t="shared" ref="N137" si="145">+IF(A137=0,0,"do 2015")</f>
        <v>0</v>
      </c>
      <c r="O137" s="122">
        <f>IF(A137=0,0,+VLOOKUP($A137,'по изворима и контима'!$A$12:L$499,COLUMN('по изворима и контима'!J:J),FALSE))</f>
        <v>0</v>
      </c>
    </row>
    <row r="138" spans="1:15" x14ac:dyDescent="0.25">
      <c r="A138">
        <f t="shared" ref="A138:A143" si="146">+A137</f>
        <v>0</v>
      </c>
      <c r="B138">
        <f t="shared" si="143"/>
        <v>0</v>
      </c>
      <c r="C138" s="121">
        <f>IF(A138=0,0,+spisak!A$4)</f>
        <v>0</v>
      </c>
      <c r="D138">
        <f>IF(A138=0,0,+spisak!C$4)</f>
        <v>0</v>
      </c>
      <c r="E138" s="169">
        <f>IF(A138=0,0,+spisak!#REF!)</f>
        <v>0</v>
      </c>
      <c r="F138">
        <f>IF(A138=0,0,+VLOOKUP($A138,'по изворима и контима'!$A$12:D$499,4,FALSE))</f>
        <v>0</v>
      </c>
      <c r="G138">
        <f>IF(A138=0,0,+VLOOKUP($A138,'по изворима и контима'!$A$12:G$499,5,FALSE))</f>
        <v>0</v>
      </c>
      <c r="H138">
        <f>IF(A138=0,0,+VLOOKUP($A138,'по изворима и контима'!$A$12:H$499,6,FALSE))</f>
        <v>0</v>
      </c>
      <c r="I138">
        <f>IF(A138=0,0,+VLOOKUP($A138,'по изворима и контима'!$A$12:H$499,7,FALSE))</f>
        <v>0</v>
      </c>
      <c r="J138">
        <f>IF(A138=0,0,+VLOOKUP($A138,'по изворима и контима'!$A$12:I$499,8,FALSE))</f>
        <v>0</v>
      </c>
      <c r="K138">
        <f>IF(B138=0,0,+VLOOKUP($A138,'по изворима и контима'!$A$12:J$499,9,FALSE))</f>
        <v>0</v>
      </c>
      <c r="L138">
        <f>IF($A138=0,0,+VLOOKUP($F138,spisak!$C$11:$F$30,3,FALSE))</f>
        <v>0</v>
      </c>
      <c r="M138">
        <f>IF($A138=0,0,+VLOOKUP($F138,spisak!$C$11:$F$30,4,FALSE))</f>
        <v>0</v>
      </c>
      <c r="N138" s="140">
        <f t="shared" ref="N138" si="147">+IF(A138=0,0,"2016-plan")</f>
        <v>0</v>
      </c>
      <c r="O138" s="122">
        <f>IF(A138=0,0,+VLOOKUP($A138,'по изворима и контима'!$A$12:R$499,COLUMN('по изворима и контима'!K:K),FALSE))</f>
        <v>0</v>
      </c>
    </row>
    <row r="139" spans="1:15" x14ac:dyDescent="0.25">
      <c r="A139">
        <f t="shared" si="146"/>
        <v>0</v>
      </c>
      <c r="B139">
        <f t="shared" si="143"/>
        <v>0</v>
      </c>
      <c r="C139" s="121">
        <f>IF(A139=0,0,+spisak!A$4)</f>
        <v>0</v>
      </c>
      <c r="D139">
        <f>IF(A139=0,0,+spisak!C$4)</f>
        <v>0</v>
      </c>
      <c r="E139" s="169">
        <f>IF(A139=0,0,+spisak!#REF!)</f>
        <v>0</v>
      </c>
      <c r="F139">
        <f>IF(A139=0,0,+VLOOKUP($A139,'по изворима и контима'!$A$12:D$499,4,FALSE))</f>
        <v>0</v>
      </c>
      <c r="G139">
        <f>IF(A139=0,0,+VLOOKUP($A139,'по изворима и контима'!$A$12:G$499,5,FALSE))</f>
        <v>0</v>
      </c>
      <c r="H139">
        <f>IF(A139=0,0,+VLOOKUP($A139,'по изворима и контима'!$A$12:H$499,6,FALSE))</f>
        <v>0</v>
      </c>
      <c r="I139">
        <f>IF(A139=0,0,+VLOOKUP($A139,'по изворима и контима'!$A$12:H$499,7,FALSE))</f>
        <v>0</v>
      </c>
      <c r="J139">
        <f>IF(A139=0,0,+VLOOKUP($A139,'по изворима и контима'!$A$12:I$499,8,FALSE))</f>
        <v>0</v>
      </c>
      <c r="K139">
        <f>IF(B139=0,0,+VLOOKUP($A139,'по изворима и контима'!$A$12:J$499,9,FALSE))</f>
        <v>0</v>
      </c>
      <c r="L139">
        <f>IF($A139=0,0,+VLOOKUP($F139,spisak!$C$11:$F$30,3,FALSE))</f>
        <v>0</v>
      </c>
      <c r="M139">
        <f>IF($A139=0,0,+VLOOKUP($F139,spisak!$C$11:$F$30,4,FALSE))</f>
        <v>0</v>
      </c>
      <c r="N139" s="140">
        <f t="shared" ref="N139" si="148">+IF(A139=0,0,"2016-procena")</f>
        <v>0</v>
      </c>
      <c r="O139" s="122">
        <f>IF(A139=0,0,+VLOOKUP($A139,'по изворима и контима'!$A$12:R$499,COLUMN('по изворима и контима'!L:L),FALSE))</f>
        <v>0</v>
      </c>
    </row>
    <row r="140" spans="1:15" x14ac:dyDescent="0.25">
      <c r="A140">
        <f t="shared" si="146"/>
        <v>0</v>
      </c>
      <c r="B140">
        <f t="shared" si="143"/>
        <v>0</v>
      </c>
      <c r="C140" s="121">
        <f>IF(A140=0,0,+spisak!A$4)</f>
        <v>0</v>
      </c>
      <c r="D140">
        <f>IF(A140=0,0,+spisak!C$4)</f>
        <v>0</v>
      </c>
      <c r="E140" s="169">
        <f>IF(A140=0,0,+spisak!#REF!)</f>
        <v>0</v>
      </c>
      <c r="F140">
        <f>IF(A140=0,0,+VLOOKUP($A140,'по изворима и контима'!$A$12:D$499,4,FALSE))</f>
        <v>0</v>
      </c>
      <c r="G140">
        <f>IF(A140=0,0,+VLOOKUP($A140,'по изворима и контима'!$A$12:G$499,5,FALSE))</f>
        <v>0</v>
      </c>
      <c r="H140">
        <f>IF(A140=0,0,+VLOOKUP($A140,'по изворима и контима'!$A$12:H$499,6,FALSE))</f>
        <v>0</v>
      </c>
      <c r="I140">
        <f>IF(A140=0,0,+VLOOKUP($A140,'по изворима и контима'!$A$12:H$499,7,FALSE))</f>
        <v>0</v>
      </c>
      <c r="J140">
        <f>IF(A140=0,0,+VLOOKUP($A140,'по изворима и контима'!$A$12:I$499,8,FALSE))</f>
        <v>0</v>
      </c>
      <c r="K140">
        <f>IF(B140=0,0,+VLOOKUP($A140,'по изворима и контима'!$A$12:J$499,9,FALSE))</f>
        <v>0</v>
      </c>
      <c r="L140">
        <f>IF($A140=0,0,+VLOOKUP($F140,spisak!$C$11:$F$30,3,FALSE))</f>
        <v>0</v>
      </c>
      <c r="M140">
        <f>IF($A140=0,0,+VLOOKUP($F140,spisak!$C$11:$F$30,4,FALSE))</f>
        <v>0</v>
      </c>
      <c r="N140" s="140">
        <f t="shared" ref="N140" si="149">+IF(A140=0,0,"2017")</f>
        <v>0</v>
      </c>
      <c r="O140" s="122">
        <f>IF(A140=0,0,+VLOOKUP($A140,'по изворима и контима'!$A$12:R$499,COLUMN('по изворима и контима'!M:M),FALSE))</f>
        <v>0</v>
      </c>
    </row>
    <row r="141" spans="1:15" x14ac:dyDescent="0.25">
      <c r="A141">
        <f t="shared" si="146"/>
        <v>0</v>
      </c>
      <c r="B141">
        <f t="shared" si="143"/>
        <v>0</v>
      </c>
      <c r="C141" s="121">
        <f>IF(A141=0,0,+spisak!A$4)</f>
        <v>0</v>
      </c>
      <c r="D141">
        <f>IF(A141=0,0,+spisak!C$4)</f>
        <v>0</v>
      </c>
      <c r="E141" s="169">
        <f>IF(A141=0,0,+spisak!#REF!)</f>
        <v>0</v>
      </c>
      <c r="F141">
        <f>IF(A141=0,0,+VLOOKUP($A141,'по изворима и контима'!$A$12:D$499,4,FALSE))</f>
        <v>0</v>
      </c>
      <c r="G141">
        <f>IF(A141=0,0,+VLOOKUP($A141,'по изворима и контима'!$A$12:G$499,5,FALSE))</f>
        <v>0</v>
      </c>
      <c r="H141">
        <f>IF(A141=0,0,+VLOOKUP($A141,'по изворима и контима'!$A$12:H$499,6,FALSE))</f>
        <v>0</v>
      </c>
      <c r="I141">
        <f>IF(A141=0,0,+VLOOKUP($A141,'по изворима и контима'!$A$12:H$499,7,FALSE))</f>
        <v>0</v>
      </c>
      <c r="J141">
        <f>IF(A141=0,0,+VLOOKUP($A141,'по изворима и контима'!$A$12:I$499,8,FALSE))</f>
        <v>0</v>
      </c>
      <c r="K141">
        <f>IF(B141=0,0,+VLOOKUP($A141,'по изворима и контима'!$A$12:J$499,9,FALSE))</f>
        <v>0</v>
      </c>
      <c r="L141">
        <f>IF($A141=0,0,+VLOOKUP($F141,spisak!$C$11:$F$30,3,FALSE))</f>
        <v>0</v>
      </c>
      <c r="M141">
        <f>IF($A141=0,0,+VLOOKUP($F141,spisak!$C$11:$F$30,4,FALSE))</f>
        <v>0</v>
      </c>
      <c r="N141" s="140">
        <f t="shared" ref="N141" si="150">+IF(A141=0,0,"2018")</f>
        <v>0</v>
      </c>
      <c r="O141" s="122">
        <f>IF(C141=0,0,+VLOOKUP($A141,'по изворима и контима'!$A$12:R$499,COLUMN('по изворима и контима'!N:N),FALSE))</f>
        <v>0</v>
      </c>
    </row>
    <row r="142" spans="1:15" x14ac:dyDescent="0.25">
      <c r="A142">
        <f t="shared" si="146"/>
        <v>0</v>
      </c>
      <c r="B142">
        <f t="shared" si="143"/>
        <v>0</v>
      </c>
      <c r="C142" s="121">
        <f>IF(A142=0,0,+spisak!A$4)</f>
        <v>0</v>
      </c>
      <c r="D142">
        <f>IF(A142=0,0,+spisak!C$4)</f>
        <v>0</v>
      </c>
      <c r="E142" s="169">
        <f>IF(A142=0,0,+spisak!#REF!)</f>
        <v>0</v>
      </c>
      <c r="F142">
        <f>IF(A142=0,0,+VLOOKUP($A142,'по изворима и контима'!$A$12:D$499,4,FALSE))</f>
        <v>0</v>
      </c>
      <c r="G142">
        <f>IF(A142=0,0,+VLOOKUP($A142,'по изворима и контима'!$A$12:G$499,5,FALSE))</f>
        <v>0</v>
      </c>
      <c r="H142">
        <f>IF(A142=0,0,+VLOOKUP($A142,'по изворима и контима'!$A$12:H$499,6,FALSE))</f>
        <v>0</v>
      </c>
      <c r="I142">
        <f>IF(A142=0,0,+VLOOKUP($A142,'по изворима и контима'!$A$12:H$499,7,FALSE))</f>
        <v>0</v>
      </c>
      <c r="J142">
        <f>IF(A142=0,0,+VLOOKUP($A142,'по изворима и контима'!$A$12:I$499,8,FALSE))</f>
        <v>0</v>
      </c>
      <c r="K142">
        <f>IF(B142=0,0,+VLOOKUP($A142,'по изворима и контима'!$A$12:J$499,9,FALSE))</f>
        <v>0</v>
      </c>
      <c r="L142">
        <f>IF($A142=0,0,+VLOOKUP($F142,spisak!$C$11:$F$30,3,FALSE))</f>
        <v>0</v>
      </c>
      <c r="M142">
        <f>IF($A142=0,0,+VLOOKUP($F142,spisak!$C$11:$F$30,4,FALSE))</f>
        <v>0</v>
      </c>
      <c r="N142" s="140">
        <f t="shared" ref="N142" si="151">+IF(A142=0,0,"2019")</f>
        <v>0</v>
      </c>
      <c r="O142" s="122">
        <f>IF(C142=0,0,+VLOOKUP($A142,'по изворима и контима'!$A$12:R$499,COLUMN('по изворима и контима'!O:O),FALSE))</f>
        <v>0</v>
      </c>
    </row>
    <row r="143" spans="1:15" x14ac:dyDescent="0.25">
      <c r="A143">
        <f t="shared" si="146"/>
        <v>0</v>
      </c>
      <c r="B143">
        <f t="shared" si="143"/>
        <v>0</v>
      </c>
      <c r="C143" s="121">
        <f>IF(A143=0,0,+spisak!A$4)</f>
        <v>0</v>
      </c>
      <c r="D143">
        <f>IF(A143=0,0,+spisak!C$4)</f>
        <v>0</v>
      </c>
      <c r="E143" s="169">
        <f>IF(A143=0,0,+spisak!#REF!)</f>
        <v>0</v>
      </c>
      <c r="F143">
        <f>IF(A143=0,0,+VLOOKUP($A143,'по изворима и контима'!$A$12:D$499,4,FALSE))</f>
        <v>0</v>
      </c>
      <c r="G143">
        <f>IF(A143=0,0,+VLOOKUP($A143,'по изворима и контима'!$A$12:G$499,5,FALSE))</f>
        <v>0</v>
      </c>
      <c r="H143">
        <f>IF(A143=0,0,+VLOOKUP($A143,'по изворима и контима'!$A$12:H$499,6,FALSE))</f>
        <v>0</v>
      </c>
      <c r="I143">
        <f>IF(A143=0,0,+VLOOKUP($A143,'по изворима и контима'!$A$12:H$499,7,FALSE))</f>
        <v>0</v>
      </c>
      <c r="J143">
        <f>IF(A143=0,0,+VLOOKUP($A143,'по изворима и контима'!$A$12:I$499,8,FALSE))</f>
        <v>0</v>
      </c>
      <c r="K143">
        <f>IF(B143=0,0,+VLOOKUP($A143,'по изворима и контима'!$A$12:J$499,9,FALSE))</f>
        <v>0</v>
      </c>
      <c r="L143">
        <f>IF($A143=0,0,+VLOOKUP($F143,spisak!$C$11:$F$30,3,FALSE))</f>
        <v>0</v>
      </c>
      <c r="M143">
        <f>IF($A143=0,0,+VLOOKUP($F143,spisak!$C$11:$F$30,4,FALSE))</f>
        <v>0</v>
      </c>
      <c r="N143" s="140">
        <f t="shared" ref="N143" si="152">+IF(A143=0,0,"nakon 2019")</f>
        <v>0</v>
      </c>
      <c r="O143" s="122">
        <f>IF(C143=0,0,+VLOOKUP($A143,'по изворима и контима'!$A$12:R$499,COLUMN('по изворима и контима'!P:P),FALSE))</f>
        <v>0</v>
      </c>
    </row>
    <row r="144" spans="1:15" x14ac:dyDescent="0.25">
      <c r="A144">
        <f>+IF(ISBLANK('по изворима и контима'!D152)=TRUE,0,1)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контима'!$A$12:D$499,4,FALSE))</f>
        <v>0</v>
      </c>
      <c r="G144">
        <f>IF(A144=0,0,+VLOOKUP($A144,'по изворима и контима'!$A$12:G$499,5,FALSE))</f>
        <v>0</v>
      </c>
      <c r="H144">
        <f>IF(A144=0,0,+VLOOKUP($A144,'по изворима и контима'!$A$12:H$499,6,FALSE))</f>
        <v>0</v>
      </c>
      <c r="I144">
        <f>IF(A144=0,0,+VLOOKUP($A144,'по изворима и контима'!$A$12:H$499,7,FALSE))</f>
        <v>0</v>
      </c>
      <c r="J144">
        <f>IF(A144=0,0,+VLOOKUP($A144,'по изворима и контима'!$A$12:I$499,8,FALSE))</f>
        <v>0</v>
      </c>
      <c r="K144">
        <f>IF(B144=0,0,+VLOOKUP($A144,'по изворима и контима'!$A$12:J$499,9,FALSE))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контима'!$A$12:L$499,COLUMN('по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контима'!$A$12:D$499,4,FALSE))</f>
        <v>0</v>
      </c>
      <c r="G145">
        <f>IF(A145=0,0,+VLOOKUP($A145,'по изворима и контима'!$A$12:G$499,5,FALSE))</f>
        <v>0</v>
      </c>
      <c r="H145">
        <f>IF(A145=0,0,+VLOOKUP($A145,'по изворима и контима'!$A$12:H$499,6,FALSE))</f>
        <v>0</v>
      </c>
      <c r="I145">
        <f>IF(A145=0,0,+VLOOKUP($A145,'по изворима и контима'!$A$12:H$499,7,FALSE))</f>
        <v>0</v>
      </c>
      <c r="J145">
        <f>IF(A145=0,0,+VLOOKUP($A145,'по изворима и контима'!$A$12:I$499,8,FALSE))</f>
        <v>0</v>
      </c>
      <c r="K145">
        <f>IF(B145=0,0,+VLOOKUP($A145,'по изворима и контима'!$A$12:J$499,9,FALSE))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контима'!$A$12:R$499,COLUMN('по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контима'!$A$12:D$499,4,FALSE))</f>
        <v>0</v>
      </c>
      <c r="G146">
        <f>IF(A146=0,0,+VLOOKUP($A146,'по изворима и контима'!$A$12:G$499,5,FALSE))</f>
        <v>0</v>
      </c>
      <c r="H146">
        <f>IF(A146=0,0,+VLOOKUP($A146,'по изворима и контима'!$A$12:H$499,6,FALSE))</f>
        <v>0</v>
      </c>
      <c r="I146">
        <f>IF(A146=0,0,+VLOOKUP($A146,'по изворима и контима'!$A$12:H$499,7,FALSE))</f>
        <v>0</v>
      </c>
      <c r="J146">
        <f>IF(A146=0,0,+VLOOKUP($A146,'по изворима и контима'!$A$12:I$499,8,FALSE))</f>
        <v>0</v>
      </c>
      <c r="K146">
        <f>IF(B146=0,0,+VLOOKUP($A146,'по изворима и контима'!$A$12:J$499,9,FALSE))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контима'!$A$12:R$499,COLUMN('по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контима'!$A$12:D$499,4,FALSE))</f>
        <v>0</v>
      </c>
      <c r="G147">
        <f>IF(A147=0,0,+VLOOKUP($A147,'по изворима и контима'!$A$12:G$499,5,FALSE))</f>
        <v>0</v>
      </c>
      <c r="H147">
        <f>IF(A147=0,0,+VLOOKUP($A147,'по изворима и контима'!$A$12:H$499,6,FALSE))</f>
        <v>0</v>
      </c>
      <c r="I147">
        <f>IF(A147=0,0,+VLOOKUP($A147,'по изворима и контима'!$A$12:H$499,7,FALSE))</f>
        <v>0</v>
      </c>
      <c r="J147">
        <f>IF(A147=0,0,+VLOOKUP($A147,'по изворима и контима'!$A$12:I$499,8,FALSE))</f>
        <v>0</v>
      </c>
      <c r="K147">
        <f>IF(B147=0,0,+VLOOKUP($A147,'по изворима и контима'!$A$12:J$499,9,FALSE))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контима'!$A$12:R$499,COLUMN('по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контима'!$A$12:D$499,4,FALSE))</f>
        <v>0</v>
      </c>
      <c r="G148">
        <f>IF(A148=0,0,+VLOOKUP($A148,'по изворима и контима'!$A$12:G$499,5,FALSE))</f>
        <v>0</v>
      </c>
      <c r="H148">
        <f>IF(A148=0,0,+VLOOKUP($A148,'по изворима и контима'!$A$12:H$499,6,FALSE))</f>
        <v>0</v>
      </c>
      <c r="I148">
        <f>IF(A148=0,0,+VLOOKUP($A148,'по изворима и контима'!$A$12:H$499,7,FALSE))</f>
        <v>0</v>
      </c>
      <c r="J148">
        <f>IF(A148=0,0,+VLOOKUP($A148,'по изворима и контима'!$A$12:I$499,8,FALSE))</f>
        <v>0</v>
      </c>
      <c r="K148">
        <f>IF(B148=0,0,+VLOOKUP($A148,'по изворима и контима'!$A$12:J$499,9,FALSE))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контима'!$A$12:R$499,COLUMN('по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контима'!$A$12:D$499,4,FALSE))</f>
        <v>0</v>
      </c>
      <c r="G149">
        <f>IF(A149=0,0,+VLOOKUP($A149,'по изворима и контима'!$A$12:G$499,5,FALSE))</f>
        <v>0</v>
      </c>
      <c r="H149">
        <f>IF(A149=0,0,+VLOOKUP($A149,'по изворима и контима'!$A$12:H$499,6,FALSE))</f>
        <v>0</v>
      </c>
      <c r="I149">
        <f>IF(A149=0,0,+VLOOKUP($A149,'по изворима и контима'!$A$12:H$499,7,FALSE))</f>
        <v>0</v>
      </c>
      <c r="J149">
        <f>IF(A149=0,0,+VLOOKUP($A149,'по изворима и контима'!$A$12:I$499,8,FALSE))</f>
        <v>0</v>
      </c>
      <c r="K149">
        <f>IF(B149=0,0,+VLOOKUP($A149,'по изворима и контима'!$A$12:J$499,9,FALSE))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контима'!$A$12:R$499,COLUMN('по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контима'!$A$12:D$499,4,FALSE))</f>
        <v>0</v>
      </c>
      <c r="G150">
        <f>IF(A150=0,0,+VLOOKUP($A150,'по изворима и контима'!$A$12:G$499,5,FALSE))</f>
        <v>0</v>
      </c>
      <c r="H150">
        <f>IF(A150=0,0,+VLOOKUP($A150,'по изворима и контима'!$A$12:H$499,6,FALSE))</f>
        <v>0</v>
      </c>
      <c r="I150">
        <f>IF(A150=0,0,+VLOOKUP($A150,'по изворима и контима'!$A$12:H$499,7,FALSE))</f>
        <v>0</v>
      </c>
      <c r="J150">
        <f>IF(A150=0,0,+VLOOKUP($A150,'по изворима и контима'!$A$12:I$499,8,FALSE))</f>
        <v>0</v>
      </c>
      <c r="K150">
        <f>IF(B150=0,0,+VLOOKUP($A150,'по изворима и контима'!$A$12:J$499,9,FALSE))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контима'!$A$12:R$499,COLUMN('по изворима и контима'!P:P),FALSE))</f>
        <v>0</v>
      </c>
    </row>
    <row r="151" spans="1:15" x14ac:dyDescent="0.25">
      <c r="A151">
        <f>+IF(MAX(A$4:A148)&gt;=A$1,0,MAX(A$4:A148)+1)</f>
        <v>0</v>
      </c>
      <c r="B151">
        <f t="shared" si="143"/>
        <v>0</v>
      </c>
      <c r="C151" s="121">
        <f>IF(A151=0,0,+spisak!A$4)</f>
        <v>0</v>
      </c>
      <c r="D151">
        <f>IF(A151=0,0,+spisak!C$4)</f>
        <v>0</v>
      </c>
      <c r="E151" s="169">
        <f>IF(A151=0,0,+spisak!#REF!)</f>
        <v>0</v>
      </c>
      <c r="F151">
        <f>IF(A151=0,0,+VLOOKUP($A151,'по изворима и контима'!$A$12:D$499,4,FALSE))</f>
        <v>0</v>
      </c>
      <c r="G151">
        <f>IF(A151=0,0,+VLOOKUP($A151,'по изворима и контима'!$A$12:G$499,5,FALSE))</f>
        <v>0</v>
      </c>
      <c r="H151">
        <f>IF(A151=0,0,+VLOOKUP($A151,'по изворима и контима'!$A$12:H$499,6,FALSE))</f>
        <v>0</v>
      </c>
      <c r="I151">
        <f>IF(A151=0,0,+VLOOKUP($A151,'по изворима и контима'!$A$12:H$499,7,FALSE))</f>
        <v>0</v>
      </c>
      <c r="J151">
        <f>IF(A151=0,0,+VLOOKUP($A151,'по изворима и контима'!$A$12:I$499,8,FALSE))</f>
        <v>0</v>
      </c>
      <c r="K151">
        <f>IF(B151=0,0,+VLOOKUP($A151,'по изворима и контима'!$A$12:J$499,9,FALSE))</f>
        <v>0</v>
      </c>
      <c r="L151">
        <f>IF($A151=0,0,+VLOOKUP($F151,spisak!$C$11:$F$30,3,FALSE))</f>
        <v>0</v>
      </c>
      <c r="M151">
        <f>IF($A151=0,0,+VLOOKUP($F151,spisak!$C$11:$F$30,4,FALSE))</f>
        <v>0</v>
      </c>
      <c r="N151" s="140">
        <f t="shared" ref="N151" si="161">+IF(A151=0,0,"do 2015")</f>
        <v>0</v>
      </c>
      <c r="O151" s="122">
        <f>IF(A151=0,0,+VLOOKUP($A151,'по изворима и контима'!$A$12:L$499,COLUMN('по изворима и контима'!J:J),FALSE))</f>
        <v>0</v>
      </c>
    </row>
    <row r="152" spans="1:15" x14ac:dyDescent="0.25">
      <c r="A152">
        <f>+A151</f>
        <v>0</v>
      </c>
      <c r="B152">
        <f t="shared" si="143"/>
        <v>0</v>
      </c>
      <c r="C152" s="121">
        <f>IF(A152=0,0,+spisak!A$4)</f>
        <v>0</v>
      </c>
      <c r="D152">
        <f>IF(A152=0,0,+spisak!C$4)</f>
        <v>0</v>
      </c>
      <c r="E152" s="169">
        <f>IF(A152=0,0,+spisak!#REF!)</f>
        <v>0</v>
      </c>
      <c r="F152">
        <f>IF(A152=0,0,+VLOOKUP($A152,'по изворима и контима'!$A$12:D$499,4,FALSE))</f>
        <v>0</v>
      </c>
      <c r="G152">
        <f>IF(A152=0,0,+VLOOKUP($A152,'по изворима и контима'!$A$12:G$499,5,FALSE))</f>
        <v>0</v>
      </c>
      <c r="H152">
        <f>IF(A152=0,0,+VLOOKUP($A152,'по изворима и контима'!$A$12:H$499,6,FALSE))</f>
        <v>0</v>
      </c>
      <c r="I152">
        <f>IF(A152=0,0,+VLOOKUP($A152,'по изворима и контима'!$A$12:H$499,7,FALSE))</f>
        <v>0</v>
      </c>
      <c r="J152">
        <f>IF(A152=0,0,+VLOOKUP($A152,'по изворима и контима'!$A$12:I$499,8,FALSE))</f>
        <v>0</v>
      </c>
      <c r="K152">
        <f>IF(B152=0,0,+VLOOKUP($A152,'по изворима и контима'!$A$12:J$499,9,FALSE))</f>
        <v>0</v>
      </c>
      <c r="L152">
        <f>IF($A152=0,0,+VLOOKUP($F152,spisak!$C$11:$F$30,3,FALSE))</f>
        <v>0</v>
      </c>
      <c r="M152">
        <f>IF($A152=0,0,+VLOOKUP($F152,spisak!$C$11:$F$30,4,FALSE))</f>
        <v>0</v>
      </c>
      <c r="N152" s="140">
        <f t="shared" ref="N152" si="162">+IF(A152=0,0,"2016-plan")</f>
        <v>0</v>
      </c>
      <c r="O152" s="122">
        <f>IF(A152=0,0,+VLOOKUP($A152,'по изворима и контима'!$A$12:R$499,COLUMN('по изворима и контима'!K:K),FALSE))</f>
        <v>0</v>
      </c>
    </row>
    <row r="153" spans="1:15" x14ac:dyDescent="0.25">
      <c r="A153">
        <f t="shared" ref="A153:A164" si="163">+A152</f>
        <v>0</v>
      </c>
      <c r="B153">
        <f t="shared" si="143"/>
        <v>0</v>
      </c>
      <c r="C153" s="121">
        <f>IF(A153=0,0,+spisak!A$4)</f>
        <v>0</v>
      </c>
      <c r="D153">
        <f>IF(A153=0,0,+spisak!C$4)</f>
        <v>0</v>
      </c>
      <c r="E153" s="169">
        <f>IF(A153=0,0,+spisak!#REF!)</f>
        <v>0</v>
      </c>
      <c r="F153">
        <f>IF(A153=0,0,+VLOOKUP($A153,'по изворима и контима'!$A$12:D$499,4,FALSE))</f>
        <v>0</v>
      </c>
      <c r="G153">
        <f>IF(A153=0,0,+VLOOKUP($A153,'по изворима и контима'!$A$12:G$499,5,FALSE))</f>
        <v>0</v>
      </c>
      <c r="H153">
        <f>IF(A153=0,0,+VLOOKUP($A153,'по изворима и контима'!$A$12:H$499,6,FALSE))</f>
        <v>0</v>
      </c>
      <c r="I153">
        <f>IF(A153=0,0,+VLOOKUP($A153,'по изворима и контима'!$A$12:H$499,7,FALSE))</f>
        <v>0</v>
      </c>
      <c r="J153">
        <f>IF(A153=0,0,+VLOOKUP($A153,'по изворима и контима'!$A$12:I$499,8,FALSE))</f>
        <v>0</v>
      </c>
      <c r="K153">
        <f>IF(B153=0,0,+VLOOKUP($A153,'по изворима и контима'!$A$12:J$499,9,FALSE))</f>
        <v>0</v>
      </c>
      <c r="L153">
        <f>IF($A153=0,0,+VLOOKUP($F153,spisak!$C$11:$F$30,3,FALSE))</f>
        <v>0</v>
      </c>
      <c r="M153">
        <f>IF($A153=0,0,+VLOOKUP($F153,spisak!$C$11:$F$30,4,FALSE))</f>
        <v>0</v>
      </c>
      <c r="N153" s="140">
        <f t="shared" ref="N153" si="164">+IF(A153=0,0,"2016-procena")</f>
        <v>0</v>
      </c>
      <c r="O153" s="122">
        <f>IF(A153=0,0,+VLOOKUP($A153,'по изворима и контима'!$A$12:R$499,COLUMN('по изворима и контима'!L:L),FALSE))</f>
        <v>0</v>
      </c>
    </row>
    <row r="154" spans="1:15" x14ac:dyDescent="0.25">
      <c r="A154">
        <f t="shared" si="163"/>
        <v>0</v>
      </c>
      <c r="B154">
        <f t="shared" si="143"/>
        <v>0</v>
      </c>
      <c r="C154" s="121">
        <f>IF(A154=0,0,+spisak!A$4)</f>
        <v>0</v>
      </c>
      <c r="D154">
        <f>IF(A154=0,0,+spisak!C$4)</f>
        <v>0</v>
      </c>
      <c r="E154" s="169">
        <f>IF(A154=0,0,+spisak!#REF!)</f>
        <v>0</v>
      </c>
      <c r="F154">
        <f>IF(A154=0,0,+VLOOKUP($A154,'по изворима и контима'!$A$12:D$499,4,FALSE))</f>
        <v>0</v>
      </c>
      <c r="G154">
        <f>IF(A154=0,0,+VLOOKUP($A154,'по изворима и контима'!$A$12:G$499,5,FALSE))</f>
        <v>0</v>
      </c>
      <c r="H154">
        <f>IF(A154=0,0,+VLOOKUP($A154,'по изворима и контима'!$A$12:H$499,6,FALSE))</f>
        <v>0</v>
      </c>
      <c r="I154">
        <f>IF(A154=0,0,+VLOOKUP($A154,'по изворима и контима'!$A$12:H$499,7,FALSE))</f>
        <v>0</v>
      </c>
      <c r="J154">
        <f>IF(A154=0,0,+VLOOKUP($A154,'по изворима и контима'!$A$12:I$499,8,FALSE))</f>
        <v>0</v>
      </c>
      <c r="K154">
        <f>IF(B154=0,0,+VLOOKUP($A154,'по изворима и контима'!$A$12:J$499,9,FALSE))</f>
        <v>0</v>
      </c>
      <c r="L154">
        <f>IF($A154=0,0,+VLOOKUP($F154,spisak!$C$11:$F$30,3,FALSE))</f>
        <v>0</v>
      </c>
      <c r="M154">
        <f>IF($A154=0,0,+VLOOKUP($F154,spisak!$C$11:$F$30,4,FALSE))</f>
        <v>0</v>
      </c>
      <c r="N154" s="140">
        <f t="shared" ref="N154" si="165">+IF(A154=0,0,"2017")</f>
        <v>0</v>
      </c>
      <c r="O154" s="122">
        <f>IF(A154=0,0,+VLOOKUP($A154,'по изворима и контима'!$A$12:R$499,COLUMN('по изворима и контима'!M:M),FALSE))</f>
        <v>0</v>
      </c>
    </row>
    <row r="155" spans="1:15" x14ac:dyDescent="0.25">
      <c r="A155">
        <f t="shared" si="163"/>
        <v>0</v>
      </c>
      <c r="B155">
        <f t="shared" si="143"/>
        <v>0</v>
      </c>
      <c r="C155" s="121">
        <f>IF(A155=0,0,+spisak!A$4)</f>
        <v>0</v>
      </c>
      <c r="D155">
        <f>IF(A155=0,0,+spisak!C$4)</f>
        <v>0</v>
      </c>
      <c r="E155" s="169">
        <f>IF(A155=0,0,+spisak!#REF!)</f>
        <v>0</v>
      </c>
      <c r="F155">
        <f>IF(A155=0,0,+VLOOKUP($A155,'по изворима и контима'!$A$12:D$499,4,FALSE))</f>
        <v>0</v>
      </c>
      <c r="G155">
        <f>IF(A155=0,0,+VLOOKUP($A155,'по изворима и контима'!$A$12:G$499,5,FALSE))</f>
        <v>0</v>
      </c>
      <c r="H155">
        <f>IF(A155=0,0,+VLOOKUP($A155,'по изворима и контима'!$A$12:H$499,6,FALSE))</f>
        <v>0</v>
      </c>
      <c r="I155">
        <f>IF(A155=0,0,+VLOOKUP($A155,'по изворима и контима'!$A$12:H$499,7,FALSE))</f>
        <v>0</v>
      </c>
      <c r="J155">
        <f>IF(A155=0,0,+VLOOKUP($A155,'по изворима и контима'!$A$12:I$499,8,FALSE))</f>
        <v>0</v>
      </c>
      <c r="K155">
        <f>IF(B155=0,0,+VLOOKUP($A155,'по изворима и контима'!$A$12:J$499,9,FALSE))</f>
        <v>0</v>
      </c>
      <c r="L155">
        <f>IF($A155=0,0,+VLOOKUP($F155,spisak!$C$11:$F$30,3,FALSE))</f>
        <v>0</v>
      </c>
      <c r="M155">
        <f>IF($A155=0,0,+VLOOKUP($F155,spisak!$C$11:$F$30,4,FALSE))</f>
        <v>0</v>
      </c>
      <c r="N155" s="140">
        <f t="shared" ref="N155" si="166">+IF(A155=0,0,"2018")</f>
        <v>0</v>
      </c>
      <c r="O155" s="122">
        <f>IF(C155=0,0,+VLOOKUP($A155,'по изворима и контима'!$A$12:R$499,COLUMN('по изворима и контима'!N:N),FALSE))</f>
        <v>0</v>
      </c>
    </row>
    <row r="156" spans="1:15" x14ac:dyDescent="0.25">
      <c r="A156">
        <f t="shared" si="163"/>
        <v>0</v>
      </c>
      <c r="B156">
        <f t="shared" si="143"/>
        <v>0</v>
      </c>
      <c r="C156" s="121">
        <f>IF(A156=0,0,+spisak!A$4)</f>
        <v>0</v>
      </c>
      <c r="D156">
        <f>IF(A156=0,0,+spisak!C$4)</f>
        <v>0</v>
      </c>
      <c r="E156" s="169">
        <f>IF(A156=0,0,+spisak!#REF!)</f>
        <v>0</v>
      </c>
      <c r="F156">
        <f>IF(A156=0,0,+VLOOKUP($A156,'по изворима и контима'!$A$12:D$499,4,FALSE))</f>
        <v>0</v>
      </c>
      <c r="G156">
        <f>IF(A156=0,0,+VLOOKUP($A156,'по изворима и контима'!$A$12:G$499,5,FALSE))</f>
        <v>0</v>
      </c>
      <c r="H156">
        <f>IF(A156=0,0,+VLOOKUP($A156,'по изворима и контима'!$A$12:H$499,6,FALSE))</f>
        <v>0</v>
      </c>
      <c r="I156">
        <f>IF(A156=0,0,+VLOOKUP($A156,'по изворима и контима'!$A$12:H$499,7,FALSE))</f>
        <v>0</v>
      </c>
      <c r="J156">
        <f>IF(A156=0,0,+VLOOKUP($A156,'по изворима и контима'!$A$12:I$499,8,FALSE))</f>
        <v>0</v>
      </c>
      <c r="K156">
        <f>IF(B156=0,0,+VLOOKUP($A156,'по изворима и контима'!$A$12:J$499,9,FALSE))</f>
        <v>0</v>
      </c>
      <c r="L156">
        <f>IF($A156=0,0,+VLOOKUP($F156,spisak!$C$11:$F$30,3,FALSE))</f>
        <v>0</v>
      </c>
      <c r="M156">
        <f>IF($A156=0,0,+VLOOKUP($F156,spisak!$C$11:$F$30,4,FALSE))</f>
        <v>0</v>
      </c>
      <c r="N156" s="140">
        <f t="shared" ref="N156" si="167">+IF(A156=0,0,"2019")</f>
        <v>0</v>
      </c>
      <c r="O156" s="122">
        <f>IF(C156=0,0,+VLOOKUP($A156,'по изворима и контима'!$A$12:R$499,COLUMN('по изворима и контима'!O:O),FALSE))</f>
        <v>0</v>
      </c>
    </row>
    <row r="157" spans="1:15" x14ac:dyDescent="0.25">
      <c r="A157">
        <f t="shared" si="163"/>
        <v>0</v>
      </c>
      <c r="B157">
        <f t="shared" si="143"/>
        <v>0</v>
      </c>
      <c r="C157" s="121">
        <f>IF(A157=0,0,+spisak!A$4)</f>
        <v>0</v>
      </c>
      <c r="D157">
        <f>IF(A157=0,0,+spisak!C$4)</f>
        <v>0</v>
      </c>
      <c r="E157" s="169">
        <f>IF(A157=0,0,+spisak!#REF!)</f>
        <v>0</v>
      </c>
      <c r="F157">
        <f>IF(A157=0,0,+VLOOKUP($A157,'по изворима и контима'!$A$12:D$499,4,FALSE))</f>
        <v>0</v>
      </c>
      <c r="G157">
        <f>IF(A157=0,0,+VLOOKUP($A157,'по изворима и контима'!$A$12:G$499,5,FALSE))</f>
        <v>0</v>
      </c>
      <c r="H157">
        <f>IF(A157=0,0,+VLOOKUP($A157,'по изворима и контима'!$A$12:H$499,6,FALSE))</f>
        <v>0</v>
      </c>
      <c r="I157">
        <f>IF(A157=0,0,+VLOOKUP($A157,'по изворима и контима'!$A$12:H$499,7,FALSE))</f>
        <v>0</v>
      </c>
      <c r="J157">
        <f>IF(A157=0,0,+VLOOKUP($A157,'по изворима и контима'!$A$12:I$499,8,FALSE))</f>
        <v>0</v>
      </c>
      <c r="K157">
        <f>IF(B157=0,0,+VLOOKUP($A157,'по изворима и контима'!$A$12:J$499,9,FALSE))</f>
        <v>0</v>
      </c>
      <c r="L157">
        <f>IF($A157=0,0,+VLOOKUP($F157,spisak!$C$11:$F$30,3,FALSE))</f>
        <v>0</v>
      </c>
      <c r="M157">
        <f>IF($A157=0,0,+VLOOKUP($F157,spisak!$C$11:$F$30,4,FALSE))</f>
        <v>0</v>
      </c>
      <c r="N157" s="140">
        <f t="shared" ref="N157" si="168">+IF(A157=0,0,"nakon 2019")</f>
        <v>0</v>
      </c>
      <c r="O157" s="122">
        <f>IF(C157=0,0,+VLOOKUP($A157,'по изворима и контима'!$A$12:R$499,COLUMN('по изворима и контима'!P:P),FALSE))</f>
        <v>0</v>
      </c>
    </row>
    <row r="158" spans="1:15" x14ac:dyDescent="0.25">
      <c r="A158">
        <f>+IF(MAX(A$4:A155)&gt;=A$1,0,MAX(A$4:A155)+1)</f>
        <v>0</v>
      </c>
      <c r="B158">
        <f t="shared" si="143"/>
        <v>0</v>
      </c>
      <c r="C158" s="121">
        <f>IF(A158=0,0,+spisak!A$4)</f>
        <v>0</v>
      </c>
      <c r="D158">
        <f>IF(A158=0,0,+spisak!C$4)</f>
        <v>0</v>
      </c>
      <c r="E158" s="169">
        <f>IF(A158=0,0,+spisak!#REF!)</f>
        <v>0</v>
      </c>
      <c r="F158">
        <f>IF(A158=0,0,+VLOOKUP($A158,'по изворима и контима'!$A$12:D$499,4,FALSE))</f>
        <v>0</v>
      </c>
      <c r="G158">
        <f>IF(A158=0,0,+VLOOKUP($A158,'по изворима и контима'!$A$12:G$499,5,FALSE))</f>
        <v>0</v>
      </c>
      <c r="H158">
        <f>IF(A158=0,0,+VLOOKUP($A158,'по изворима и контима'!$A$12:H$499,6,FALSE))</f>
        <v>0</v>
      </c>
      <c r="I158">
        <f>IF(A158=0,0,+VLOOKUP($A158,'по изворима и контима'!$A$12:H$499,7,FALSE))</f>
        <v>0</v>
      </c>
      <c r="J158">
        <f>IF(A158=0,0,+VLOOKUP($A158,'по изворима и контима'!$A$12:I$499,8,FALSE))</f>
        <v>0</v>
      </c>
      <c r="K158">
        <f>IF(B158=0,0,+VLOOKUP($A158,'по изворима и контима'!$A$12:J$499,9,FALSE))</f>
        <v>0</v>
      </c>
      <c r="L158">
        <f>IF($A158=0,0,+VLOOKUP($F158,spisak!$C$11:$F$30,3,FALSE))</f>
        <v>0</v>
      </c>
      <c r="M158">
        <f>IF($A158=0,0,+VLOOKUP($F158,spisak!$C$11:$F$30,4,FALSE))</f>
        <v>0</v>
      </c>
      <c r="N158" s="140">
        <f t="shared" ref="N158" si="169">+IF(A158=0,0,"do 2015")</f>
        <v>0</v>
      </c>
      <c r="O158" s="122">
        <f>IF(A158=0,0,+VLOOKUP($A158,'по изворима и контима'!$A$12:L$499,COLUMN('по изворима и контима'!J:J),FALSE))</f>
        <v>0</v>
      </c>
    </row>
    <row r="159" spans="1:15" x14ac:dyDescent="0.25">
      <c r="A159">
        <f>+A158</f>
        <v>0</v>
      </c>
      <c r="B159">
        <f t="shared" si="143"/>
        <v>0</v>
      </c>
      <c r="C159" s="121">
        <f>IF(A159=0,0,+spisak!A$4)</f>
        <v>0</v>
      </c>
      <c r="D159">
        <f>IF(A159=0,0,+spisak!C$4)</f>
        <v>0</v>
      </c>
      <c r="E159" s="169">
        <f>IF(A159=0,0,+spisak!#REF!)</f>
        <v>0</v>
      </c>
      <c r="F159">
        <f>IF(A159=0,0,+VLOOKUP($A159,'по изворима и контима'!$A$12:D$499,4,FALSE))</f>
        <v>0</v>
      </c>
      <c r="G159">
        <f>IF(A159=0,0,+VLOOKUP($A159,'по изворима и контима'!$A$12:G$499,5,FALSE))</f>
        <v>0</v>
      </c>
      <c r="H159">
        <f>IF(A159=0,0,+VLOOKUP($A159,'по изворима и контима'!$A$12:H$499,6,FALSE))</f>
        <v>0</v>
      </c>
      <c r="I159">
        <f>IF(A159=0,0,+VLOOKUP($A159,'по изворима и контима'!$A$12:H$499,7,FALSE))</f>
        <v>0</v>
      </c>
      <c r="J159">
        <f>IF(A159=0,0,+VLOOKUP($A159,'по изворима и контима'!$A$12:I$499,8,FALSE))</f>
        <v>0</v>
      </c>
      <c r="K159">
        <f>IF(B159=0,0,+VLOOKUP($A159,'по изворима и контима'!$A$12:J$499,9,FALSE))</f>
        <v>0</v>
      </c>
      <c r="L159">
        <f>IF($A159=0,0,+VLOOKUP($F159,spisak!$C$11:$F$30,3,FALSE))</f>
        <v>0</v>
      </c>
      <c r="M159">
        <f>IF($A159=0,0,+VLOOKUP($F159,spisak!$C$11:$F$30,4,FALSE))</f>
        <v>0</v>
      </c>
      <c r="N159" s="140">
        <f t="shared" ref="N159" si="170">+IF(A159=0,0,"2016-plan")</f>
        <v>0</v>
      </c>
      <c r="O159" s="122">
        <f>IF(A159=0,0,+VLOOKUP($A159,'по изворима и контима'!$A$12:R$499,COLUMN('по изворима и контима'!K:K),FALSE))</f>
        <v>0</v>
      </c>
    </row>
    <row r="160" spans="1:15" x14ac:dyDescent="0.25">
      <c r="A160">
        <f t="shared" si="163"/>
        <v>0</v>
      </c>
      <c r="B160">
        <f t="shared" si="143"/>
        <v>0</v>
      </c>
      <c r="C160" s="121">
        <f>IF(A160=0,0,+spisak!A$4)</f>
        <v>0</v>
      </c>
      <c r="D160">
        <f>IF(A160=0,0,+spisak!C$4)</f>
        <v>0</v>
      </c>
      <c r="E160" s="169">
        <f>IF(A160=0,0,+spisak!#REF!)</f>
        <v>0</v>
      </c>
      <c r="F160">
        <f>IF(A160=0,0,+VLOOKUP($A160,'по изворима и контима'!$A$12:D$499,4,FALSE))</f>
        <v>0</v>
      </c>
      <c r="G160">
        <f>IF(A160=0,0,+VLOOKUP($A160,'по изворима и контима'!$A$12:G$499,5,FALSE))</f>
        <v>0</v>
      </c>
      <c r="H160">
        <f>IF(A160=0,0,+VLOOKUP($A160,'по изворима и контима'!$A$12:H$499,6,FALSE))</f>
        <v>0</v>
      </c>
      <c r="I160">
        <f>IF(A160=0,0,+VLOOKUP($A160,'по изворима и контима'!$A$12:H$499,7,FALSE))</f>
        <v>0</v>
      </c>
      <c r="J160">
        <f>IF(A160=0,0,+VLOOKUP($A160,'по изворима и контима'!$A$12:I$499,8,FALSE))</f>
        <v>0</v>
      </c>
      <c r="K160">
        <f>IF(B160=0,0,+VLOOKUP($A160,'по изворима и контима'!$A$12:J$499,9,FALSE))</f>
        <v>0</v>
      </c>
      <c r="L160">
        <f>IF($A160=0,0,+VLOOKUP($F160,spisak!$C$11:$F$30,3,FALSE))</f>
        <v>0</v>
      </c>
      <c r="M160">
        <f>IF($A160=0,0,+VLOOKUP($F160,spisak!$C$11:$F$30,4,FALSE))</f>
        <v>0</v>
      </c>
      <c r="N160" s="140">
        <f t="shared" ref="N160" si="171">+IF(A160=0,0,"2016-procena")</f>
        <v>0</v>
      </c>
      <c r="O160" s="122">
        <f>IF(A160=0,0,+VLOOKUP($A160,'по изворима и контима'!$A$12:R$499,COLUMN('по изворима и контима'!L:L),FALSE))</f>
        <v>0</v>
      </c>
    </row>
    <row r="161" spans="1:15" x14ac:dyDescent="0.25">
      <c r="A161">
        <f t="shared" si="163"/>
        <v>0</v>
      </c>
      <c r="B161">
        <f t="shared" si="143"/>
        <v>0</v>
      </c>
      <c r="C161" s="121">
        <f>IF(A161=0,0,+spisak!A$4)</f>
        <v>0</v>
      </c>
      <c r="D161">
        <f>IF(A161=0,0,+spisak!C$4)</f>
        <v>0</v>
      </c>
      <c r="E161" s="169">
        <f>IF(A161=0,0,+spisak!#REF!)</f>
        <v>0</v>
      </c>
      <c r="F161">
        <f>IF(A161=0,0,+VLOOKUP($A161,'по изворима и контима'!$A$12:D$499,4,FALSE))</f>
        <v>0</v>
      </c>
      <c r="G161">
        <f>IF(A161=0,0,+VLOOKUP($A161,'по изворима и контима'!$A$12:G$499,5,FALSE))</f>
        <v>0</v>
      </c>
      <c r="H161">
        <f>IF(A161=0,0,+VLOOKUP($A161,'по изворима и контима'!$A$12:H$499,6,FALSE))</f>
        <v>0</v>
      </c>
      <c r="I161">
        <f>IF(A161=0,0,+VLOOKUP($A161,'по изворима и контима'!$A$12:H$499,7,FALSE))</f>
        <v>0</v>
      </c>
      <c r="J161">
        <f>IF(A161=0,0,+VLOOKUP($A161,'по изворима и контима'!$A$12:I$499,8,FALSE))</f>
        <v>0</v>
      </c>
      <c r="K161">
        <f>IF(B161=0,0,+VLOOKUP($A161,'по изворима и контима'!$A$12:J$499,9,FALSE))</f>
        <v>0</v>
      </c>
      <c r="L161">
        <f>IF($A161=0,0,+VLOOKUP($F161,spisak!$C$11:$F$30,3,FALSE))</f>
        <v>0</v>
      </c>
      <c r="M161">
        <f>IF($A161=0,0,+VLOOKUP($F161,spisak!$C$11:$F$30,4,FALSE))</f>
        <v>0</v>
      </c>
      <c r="N161" s="140">
        <f t="shared" ref="N161" si="172">+IF(A161=0,0,"2017")</f>
        <v>0</v>
      </c>
      <c r="O161" s="122">
        <f>IF(A161=0,0,+VLOOKUP($A161,'по изворима и контима'!$A$12:R$499,COLUMN('по изворима и контима'!M:M),FALSE))</f>
        <v>0</v>
      </c>
    </row>
    <row r="162" spans="1:15" x14ac:dyDescent="0.25">
      <c r="A162">
        <f t="shared" si="163"/>
        <v>0</v>
      </c>
      <c r="B162">
        <f t="shared" si="143"/>
        <v>0</v>
      </c>
      <c r="C162" s="121">
        <f>IF(A162=0,0,+spisak!A$4)</f>
        <v>0</v>
      </c>
      <c r="D162">
        <f>IF(A162=0,0,+spisak!C$4)</f>
        <v>0</v>
      </c>
      <c r="E162" s="169">
        <f>IF(A162=0,0,+spisak!#REF!)</f>
        <v>0</v>
      </c>
      <c r="F162">
        <f>IF(A162=0,0,+VLOOKUP($A162,'по изворима и контима'!$A$12:D$499,4,FALSE))</f>
        <v>0</v>
      </c>
      <c r="G162">
        <f>IF(A162=0,0,+VLOOKUP($A162,'по изворима и контима'!$A$12:G$499,5,FALSE))</f>
        <v>0</v>
      </c>
      <c r="H162">
        <f>IF(A162=0,0,+VLOOKUP($A162,'по изворима и контима'!$A$12:H$499,6,FALSE))</f>
        <v>0</v>
      </c>
      <c r="I162">
        <f>IF(A162=0,0,+VLOOKUP($A162,'по изворима и контима'!$A$12:H$499,7,FALSE))</f>
        <v>0</v>
      </c>
      <c r="J162">
        <f>IF(A162=0,0,+VLOOKUP($A162,'по изворима и контима'!$A$12:I$499,8,FALSE))</f>
        <v>0</v>
      </c>
      <c r="K162">
        <f>IF(B162=0,0,+VLOOKUP($A162,'по изворима и контима'!$A$12:J$499,9,FALSE))</f>
        <v>0</v>
      </c>
      <c r="L162">
        <f>IF($A162=0,0,+VLOOKUP($F162,spisak!$C$11:$F$30,3,FALSE))</f>
        <v>0</v>
      </c>
      <c r="M162">
        <f>IF($A162=0,0,+VLOOKUP($F162,spisak!$C$11:$F$30,4,FALSE))</f>
        <v>0</v>
      </c>
      <c r="N162" s="140">
        <f t="shared" ref="N162" si="173">+IF(A162=0,0,"2018")</f>
        <v>0</v>
      </c>
      <c r="O162" s="122">
        <f>IF(C162=0,0,+VLOOKUP($A162,'по изворима и контима'!$A$12:R$499,COLUMN('по изворима и контима'!N:N),FALSE))</f>
        <v>0</v>
      </c>
    </row>
    <row r="163" spans="1:15" x14ac:dyDescent="0.25">
      <c r="A163">
        <f t="shared" si="163"/>
        <v>0</v>
      </c>
      <c r="B163">
        <f t="shared" si="143"/>
        <v>0</v>
      </c>
      <c r="C163" s="121">
        <f>IF(A163=0,0,+spisak!A$4)</f>
        <v>0</v>
      </c>
      <c r="D163">
        <f>IF(A163=0,0,+spisak!C$4)</f>
        <v>0</v>
      </c>
      <c r="E163" s="169">
        <f>IF(A163=0,0,+spisak!#REF!)</f>
        <v>0</v>
      </c>
      <c r="F163">
        <f>IF(A163=0,0,+VLOOKUP($A163,'по изворима и контима'!$A$12:D$499,4,FALSE))</f>
        <v>0</v>
      </c>
      <c r="G163">
        <f>IF(A163=0,0,+VLOOKUP($A163,'по изворима и контима'!$A$12:G$499,5,FALSE))</f>
        <v>0</v>
      </c>
      <c r="H163">
        <f>IF(A163=0,0,+VLOOKUP($A163,'по изворима и контима'!$A$12:H$499,6,FALSE))</f>
        <v>0</v>
      </c>
      <c r="I163">
        <f>IF(A163=0,0,+VLOOKUP($A163,'по изворима и контима'!$A$12:H$499,7,FALSE))</f>
        <v>0</v>
      </c>
      <c r="J163">
        <f>IF(A163=0,0,+VLOOKUP($A163,'по изворима и контима'!$A$12:I$499,8,FALSE))</f>
        <v>0</v>
      </c>
      <c r="K163">
        <f>IF(B163=0,0,+VLOOKUP($A163,'по изворима и контима'!$A$12:J$499,9,FALSE))</f>
        <v>0</v>
      </c>
      <c r="L163">
        <f>IF($A163=0,0,+VLOOKUP($F163,spisak!$C$11:$F$30,3,FALSE))</f>
        <v>0</v>
      </c>
      <c r="M163">
        <f>IF($A163=0,0,+VLOOKUP($F163,spisak!$C$11:$F$30,4,FALSE))</f>
        <v>0</v>
      </c>
      <c r="N163" s="140">
        <f t="shared" ref="N163" si="174">+IF(A163=0,0,"2019")</f>
        <v>0</v>
      </c>
      <c r="O163" s="122">
        <f>IF(C163=0,0,+VLOOKUP($A163,'по изворима и контима'!$A$12:R$499,COLUMN('по изворима и контима'!O:O),FALSE))</f>
        <v>0</v>
      </c>
    </row>
    <row r="164" spans="1:15" x14ac:dyDescent="0.25">
      <c r="A164">
        <f t="shared" si="163"/>
        <v>0</v>
      </c>
      <c r="B164">
        <f t="shared" si="143"/>
        <v>0</v>
      </c>
      <c r="C164" s="121">
        <f>IF(A164=0,0,+spisak!A$4)</f>
        <v>0</v>
      </c>
      <c r="D164">
        <f>IF(A164=0,0,+spisak!C$4)</f>
        <v>0</v>
      </c>
      <c r="E164" s="169">
        <f>IF(A164=0,0,+spisak!#REF!)</f>
        <v>0</v>
      </c>
      <c r="F164">
        <f>IF(A164=0,0,+VLOOKUP($A164,'по изворима и контима'!$A$12:D$499,4,FALSE))</f>
        <v>0</v>
      </c>
      <c r="G164">
        <f>IF(A164=0,0,+VLOOKUP($A164,'по изворима и контима'!$A$12:G$499,5,FALSE))</f>
        <v>0</v>
      </c>
      <c r="H164">
        <f>IF(A164=0,0,+VLOOKUP($A164,'по изворима и контима'!$A$12:H$499,6,FALSE))</f>
        <v>0</v>
      </c>
      <c r="I164">
        <f>IF(A164=0,0,+VLOOKUP($A164,'по изворима и контима'!$A$12:H$499,7,FALSE))</f>
        <v>0</v>
      </c>
      <c r="J164">
        <f>IF(A164=0,0,+VLOOKUP($A164,'по изворима и контима'!$A$12:I$499,8,FALSE))</f>
        <v>0</v>
      </c>
      <c r="K164">
        <f>IF(B164=0,0,+VLOOKUP($A164,'по изворима и контима'!$A$12:J$499,9,FALSE))</f>
        <v>0</v>
      </c>
      <c r="L164">
        <f>IF($A164=0,0,+VLOOKUP($F164,spisak!$C$11:$F$30,3,FALSE))</f>
        <v>0</v>
      </c>
      <c r="M164">
        <f>IF($A164=0,0,+VLOOKUP($F164,spisak!$C$11:$F$30,4,FALSE))</f>
        <v>0</v>
      </c>
      <c r="N164" s="140">
        <f t="shared" ref="N164" si="175">+IF(A164=0,0,"nakon 2019")</f>
        <v>0</v>
      </c>
      <c r="O164" s="122">
        <f>IF(C164=0,0,+VLOOKUP($A164,'по изворима и контима'!$A$12:R$499,COLUMN('по изворима и контима'!P:P),FALSE))</f>
        <v>0</v>
      </c>
    </row>
    <row r="165" spans="1:15" x14ac:dyDescent="0.25">
      <c r="A165">
        <f>+IF(MAX(A$4:A162)&gt;=A$1,0,MAX(A$4:A162)+1)</f>
        <v>0</v>
      </c>
      <c r="B165">
        <f t="shared" si="143"/>
        <v>0</v>
      </c>
      <c r="C165" s="121">
        <f>IF(A165=0,0,+spisak!A$4)</f>
        <v>0</v>
      </c>
      <c r="D165">
        <f>IF(A165=0,0,+spisak!C$4)</f>
        <v>0</v>
      </c>
      <c r="E165" s="169">
        <f>IF(A165=0,0,+spisak!#REF!)</f>
        <v>0</v>
      </c>
      <c r="F165">
        <f>IF(A165=0,0,+VLOOKUP($A165,'по изворима и контима'!$A$12:D$499,4,FALSE))</f>
        <v>0</v>
      </c>
      <c r="G165">
        <f>IF(A165=0,0,+VLOOKUP($A165,'по изворима и контима'!$A$12:G$499,5,FALSE))</f>
        <v>0</v>
      </c>
      <c r="H165">
        <f>IF(A165=0,0,+VLOOKUP($A165,'по изворима и контима'!$A$12:H$499,6,FALSE))</f>
        <v>0</v>
      </c>
      <c r="I165">
        <f>IF(A165=0,0,+VLOOKUP($A165,'по изворима и контима'!$A$12:H$499,7,FALSE))</f>
        <v>0</v>
      </c>
      <c r="J165">
        <f>IF(A165=0,0,+VLOOKUP($A165,'по изворима и контима'!$A$12:I$499,8,FALSE))</f>
        <v>0</v>
      </c>
      <c r="K165">
        <f>IF(B165=0,0,+VLOOKUP($A165,'по изворима и контима'!$A$12:J$499,9,FALSE))</f>
        <v>0</v>
      </c>
      <c r="L165">
        <f>IF($A165=0,0,+VLOOKUP($F165,spisak!$C$11:$F$30,3,FALSE))</f>
        <v>0</v>
      </c>
      <c r="M165">
        <f>IF($A165=0,0,+VLOOKUP($F165,spisak!$C$11:$F$30,4,FALSE))</f>
        <v>0</v>
      </c>
      <c r="N165" s="140">
        <f t="shared" ref="N165" si="176">+IF(A165=0,0,"do 2015")</f>
        <v>0</v>
      </c>
      <c r="O165" s="122">
        <f>IF(A165=0,0,+VLOOKUP($A165,'по изворима и контима'!$A$12:L$499,COLUMN('по изворима и контима'!J:J),FALSE))</f>
        <v>0</v>
      </c>
    </row>
    <row r="166" spans="1:15" x14ac:dyDescent="0.25">
      <c r="A166">
        <f t="shared" ref="A166:A171" si="177">+A165</f>
        <v>0</v>
      </c>
      <c r="B166">
        <f t="shared" si="143"/>
        <v>0</v>
      </c>
      <c r="C166" s="121">
        <f>IF(A166=0,0,+spisak!A$4)</f>
        <v>0</v>
      </c>
      <c r="D166">
        <f>IF(A166=0,0,+spisak!C$4)</f>
        <v>0</v>
      </c>
      <c r="E166" s="169">
        <f>IF(A166=0,0,+spisak!#REF!)</f>
        <v>0</v>
      </c>
      <c r="F166">
        <f>IF(A166=0,0,+VLOOKUP($A166,'по изворима и контима'!$A$12:D$499,4,FALSE))</f>
        <v>0</v>
      </c>
      <c r="G166">
        <f>IF(A166=0,0,+VLOOKUP($A166,'по изворима и контима'!$A$12:G$499,5,FALSE))</f>
        <v>0</v>
      </c>
      <c r="H166">
        <f>IF(A166=0,0,+VLOOKUP($A166,'по изворима и контима'!$A$12:H$499,6,FALSE))</f>
        <v>0</v>
      </c>
      <c r="I166">
        <f>IF(A166=0,0,+VLOOKUP($A166,'по изворима и контима'!$A$12:H$499,7,FALSE))</f>
        <v>0</v>
      </c>
      <c r="J166">
        <f>IF(A166=0,0,+VLOOKUP($A166,'по изворима и контима'!$A$12:I$499,8,FALSE))</f>
        <v>0</v>
      </c>
      <c r="K166">
        <f>IF(B166=0,0,+VLOOKUP($A166,'по изворима и контима'!$A$12:J$499,9,FALSE))</f>
        <v>0</v>
      </c>
      <c r="L166">
        <f>IF($A166=0,0,+VLOOKUP($F166,spisak!$C$11:$F$30,3,FALSE))</f>
        <v>0</v>
      </c>
      <c r="M166">
        <f>IF($A166=0,0,+VLOOKUP($F166,spisak!$C$11:$F$30,4,FALSE))</f>
        <v>0</v>
      </c>
      <c r="N166" s="140">
        <f t="shared" ref="N166" si="178">+IF(A166=0,0,"2016-plan")</f>
        <v>0</v>
      </c>
      <c r="O166" s="122">
        <f>IF(A166=0,0,+VLOOKUP($A166,'по изворима и контима'!$A$12:R$499,COLUMN('по изворима и контима'!K:K),FALSE))</f>
        <v>0</v>
      </c>
    </row>
    <row r="167" spans="1:15" x14ac:dyDescent="0.25">
      <c r="A167">
        <f t="shared" si="177"/>
        <v>0</v>
      </c>
      <c r="B167">
        <f t="shared" si="143"/>
        <v>0</v>
      </c>
      <c r="C167" s="121">
        <f>IF(A167=0,0,+spisak!A$4)</f>
        <v>0</v>
      </c>
      <c r="D167">
        <f>IF(A167=0,0,+spisak!C$4)</f>
        <v>0</v>
      </c>
      <c r="E167" s="169">
        <f>IF(A167=0,0,+spisak!#REF!)</f>
        <v>0</v>
      </c>
      <c r="F167">
        <f>IF(A167=0,0,+VLOOKUP($A167,'по изворима и контима'!$A$12:D$499,4,FALSE))</f>
        <v>0</v>
      </c>
      <c r="G167">
        <f>IF(A167=0,0,+VLOOKUP($A167,'по изворима и контима'!$A$12:G$499,5,FALSE))</f>
        <v>0</v>
      </c>
      <c r="H167">
        <f>IF(A167=0,0,+VLOOKUP($A167,'по изворима и контима'!$A$12:H$499,6,FALSE))</f>
        <v>0</v>
      </c>
      <c r="I167">
        <f>IF(A167=0,0,+VLOOKUP($A167,'по изворима и контима'!$A$12:H$499,7,FALSE))</f>
        <v>0</v>
      </c>
      <c r="J167">
        <f>IF(A167=0,0,+VLOOKUP($A167,'по изворима и контима'!$A$12:I$499,8,FALSE))</f>
        <v>0</v>
      </c>
      <c r="K167">
        <f>IF(B167=0,0,+VLOOKUP($A167,'по изворима и контима'!$A$12:J$499,9,FALSE))</f>
        <v>0</v>
      </c>
      <c r="L167">
        <f>IF($A167=0,0,+VLOOKUP($F167,spisak!$C$11:$F$30,3,FALSE))</f>
        <v>0</v>
      </c>
      <c r="M167">
        <f>IF($A167=0,0,+VLOOKUP($F167,spisak!$C$11:$F$30,4,FALSE))</f>
        <v>0</v>
      </c>
      <c r="N167" s="140">
        <f t="shared" ref="N167" si="179">+IF(A167=0,0,"2016-procena")</f>
        <v>0</v>
      </c>
      <c r="O167" s="122">
        <f>IF(A167=0,0,+VLOOKUP($A167,'по изворима и контима'!$A$12:R$499,COLUMN('по изворима и контима'!L:L),FALSE))</f>
        <v>0</v>
      </c>
    </row>
    <row r="168" spans="1:15" x14ac:dyDescent="0.25">
      <c r="A168">
        <f t="shared" si="177"/>
        <v>0</v>
      </c>
      <c r="B168">
        <f t="shared" si="143"/>
        <v>0</v>
      </c>
      <c r="C168" s="121">
        <f>IF(A168=0,0,+spisak!A$4)</f>
        <v>0</v>
      </c>
      <c r="D168">
        <f>IF(A168=0,0,+spisak!C$4)</f>
        <v>0</v>
      </c>
      <c r="E168" s="169">
        <f>IF(A168=0,0,+spisak!#REF!)</f>
        <v>0</v>
      </c>
      <c r="F168">
        <f>IF(A168=0,0,+VLOOKUP($A168,'по изворима и контима'!$A$12:D$499,4,FALSE))</f>
        <v>0</v>
      </c>
      <c r="G168">
        <f>IF(A168=0,0,+VLOOKUP($A168,'по изворима и контима'!$A$12:G$499,5,FALSE))</f>
        <v>0</v>
      </c>
      <c r="H168">
        <f>IF(A168=0,0,+VLOOKUP($A168,'по изворима и контима'!$A$12:H$499,6,FALSE))</f>
        <v>0</v>
      </c>
      <c r="I168">
        <f>IF(A168=0,0,+VLOOKUP($A168,'по изворима и контима'!$A$12:H$499,7,FALSE))</f>
        <v>0</v>
      </c>
      <c r="J168">
        <f>IF(A168=0,0,+VLOOKUP($A168,'по изворима и контима'!$A$12:I$499,8,FALSE))</f>
        <v>0</v>
      </c>
      <c r="K168">
        <f>IF(B168=0,0,+VLOOKUP($A168,'по изворима и контима'!$A$12:J$499,9,FALSE))</f>
        <v>0</v>
      </c>
      <c r="L168">
        <f>IF($A168=0,0,+VLOOKUP($F168,spisak!$C$11:$F$30,3,FALSE))</f>
        <v>0</v>
      </c>
      <c r="M168">
        <f>IF($A168=0,0,+VLOOKUP($F168,spisak!$C$11:$F$30,4,FALSE))</f>
        <v>0</v>
      </c>
      <c r="N168" s="140">
        <f t="shared" ref="N168" si="180">+IF(A168=0,0,"2017")</f>
        <v>0</v>
      </c>
      <c r="O168" s="122">
        <f>IF(A168=0,0,+VLOOKUP($A168,'по изворима и контима'!$A$12:R$499,COLUMN('по изворима и контима'!M:M),FALSE))</f>
        <v>0</v>
      </c>
    </row>
    <row r="169" spans="1:15" x14ac:dyDescent="0.25">
      <c r="A169">
        <f t="shared" si="177"/>
        <v>0</v>
      </c>
      <c r="B169">
        <f t="shared" si="143"/>
        <v>0</v>
      </c>
      <c r="C169" s="121">
        <f>IF(A169=0,0,+spisak!A$4)</f>
        <v>0</v>
      </c>
      <c r="D169">
        <f>IF(A169=0,0,+spisak!C$4)</f>
        <v>0</v>
      </c>
      <c r="E169" s="169">
        <f>IF(A169=0,0,+spisak!#REF!)</f>
        <v>0</v>
      </c>
      <c r="F169">
        <f>IF(A169=0,0,+VLOOKUP($A169,'по изворима и контима'!$A$12:D$499,4,FALSE))</f>
        <v>0</v>
      </c>
      <c r="G169">
        <f>IF(A169=0,0,+VLOOKUP($A169,'по изворима и контима'!$A$12:G$499,5,FALSE))</f>
        <v>0</v>
      </c>
      <c r="H169">
        <f>IF(A169=0,0,+VLOOKUP($A169,'по изворима и контима'!$A$12:H$499,6,FALSE))</f>
        <v>0</v>
      </c>
      <c r="I169">
        <f>IF(A169=0,0,+VLOOKUP($A169,'по изворима и контима'!$A$12:H$499,7,FALSE))</f>
        <v>0</v>
      </c>
      <c r="J169">
        <f>IF(A169=0,0,+VLOOKUP($A169,'по изворима и контима'!$A$12:I$499,8,FALSE))</f>
        <v>0</v>
      </c>
      <c r="K169">
        <f>IF(B169=0,0,+VLOOKUP($A169,'по изворима и контима'!$A$12:J$499,9,FALSE))</f>
        <v>0</v>
      </c>
      <c r="L169">
        <f>IF($A169=0,0,+VLOOKUP($F169,spisak!$C$11:$F$30,3,FALSE))</f>
        <v>0</v>
      </c>
      <c r="M169">
        <f>IF($A169=0,0,+VLOOKUP($F169,spisak!$C$11:$F$30,4,FALSE))</f>
        <v>0</v>
      </c>
      <c r="N169" s="140">
        <f t="shared" ref="N169" si="181">+IF(A169=0,0,"2018")</f>
        <v>0</v>
      </c>
      <c r="O169" s="122">
        <f>IF(C169=0,0,+VLOOKUP($A169,'по изворима и контима'!$A$12:R$499,COLUMN('по изворима и контима'!N:N),FALSE))</f>
        <v>0</v>
      </c>
    </row>
    <row r="170" spans="1:15" x14ac:dyDescent="0.25">
      <c r="A170">
        <f t="shared" si="177"/>
        <v>0</v>
      </c>
      <c r="B170">
        <f t="shared" si="143"/>
        <v>0</v>
      </c>
      <c r="C170" s="121">
        <f>IF(A170=0,0,+spisak!A$4)</f>
        <v>0</v>
      </c>
      <c r="D170">
        <f>IF(A170=0,0,+spisak!C$4)</f>
        <v>0</v>
      </c>
      <c r="E170" s="169">
        <f>IF(A170=0,0,+spisak!#REF!)</f>
        <v>0</v>
      </c>
      <c r="F170">
        <f>IF(A170=0,0,+VLOOKUP($A170,'по изворима и контима'!$A$12:D$499,4,FALSE))</f>
        <v>0</v>
      </c>
      <c r="G170">
        <f>IF(A170=0,0,+VLOOKUP($A170,'по изворима и контима'!$A$12:G$499,5,FALSE))</f>
        <v>0</v>
      </c>
      <c r="H170">
        <f>IF(A170=0,0,+VLOOKUP($A170,'по изворима и контима'!$A$12:H$499,6,FALSE))</f>
        <v>0</v>
      </c>
      <c r="I170">
        <f>IF(A170=0,0,+VLOOKUP($A170,'по изворима и контима'!$A$12:H$499,7,FALSE))</f>
        <v>0</v>
      </c>
      <c r="J170">
        <f>IF(A170=0,0,+VLOOKUP($A170,'по изворима и контима'!$A$12:I$499,8,FALSE))</f>
        <v>0</v>
      </c>
      <c r="K170">
        <f>IF(B170=0,0,+VLOOKUP($A170,'по изворима и контима'!$A$12:J$499,9,FALSE))</f>
        <v>0</v>
      </c>
      <c r="L170">
        <f>IF($A170=0,0,+VLOOKUP($F170,spisak!$C$11:$F$30,3,FALSE))</f>
        <v>0</v>
      </c>
      <c r="M170">
        <f>IF($A170=0,0,+VLOOKUP($F170,spisak!$C$11:$F$30,4,FALSE))</f>
        <v>0</v>
      </c>
      <c r="N170" s="140">
        <f t="shared" ref="N170" si="182">+IF(A170=0,0,"2019")</f>
        <v>0</v>
      </c>
      <c r="O170" s="122">
        <f>IF(C170=0,0,+VLOOKUP($A170,'по изворима и контима'!$A$12:R$499,COLUMN('по изворима и контима'!O:O),FALSE))</f>
        <v>0</v>
      </c>
    </row>
    <row r="171" spans="1:15" x14ac:dyDescent="0.25">
      <c r="A171">
        <f t="shared" si="177"/>
        <v>0</v>
      </c>
      <c r="B171">
        <f t="shared" si="143"/>
        <v>0</v>
      </c>
      <c r="C171" s="121">
        <f>IF(A171=0,0,+spisak!A$4)</f>
        <v>0</v>
      </c>
      <c r="D171">
        <f>IF(A171=0,0,+spisak!C$4)</f>
        <v>0</v>
      </c>
      <c r="E171" s="169">
        <f>IF(A171=0,0,+spisak!#REF!)</f>
        <v>0</v>
      </c>
      <c r="F171">
        <f>IF(A171=0,0,+VLOOKUP($A171,'по изворима и контима'!$A$12:D$499,4,FALSE))</f>
        <v>0</v>
      </c>
      <c r="G171">
        <f>IF(A171=0,0,+VLOOKUP($A171,'по изворима и контима'!$A$12:G$499,5,FALSE))</f>
        <v>0</v>
      </c>
      <c r="H171">
        <f>IF(A171=0,0,+VLOOKUP($A171,'по изворима и контима'!$A$12:H$499,6,FALSE))</f>
        <v>0</v>
      </c>
      <c r="I171">
        <f>IF(A171=0,0,+VLOOKUP($A171,'по изворима и контима'!$A$12:H$499,7,FALSE))</f>
        <v>0</v>
      </c>
      <c r="J171">
        <f>IF(A171=0,0,+VLOOKUP($A171,'по изворима и контима'!$A$12:I$499,8,FALSE))</f>
        <v>0</v>
      </c>
      <c r="K171">
        <f>IF(B171=0,0,+VLOOKUP($A171,'по изворима и контима'!$A$12:J$499,9,FALSE))</f>
        <v>0</v>
      </c>
      <c r="L171">
        <f>IF($A171=0,0,+VLOOKUP($F171,spisak!$C$11:$F$30,3,FALSE))</f>
        <v>0</v>
      </c>
      <c r="M171">
        <f>IF($A171=0,0,+VLOOKUP($F171,spisak!$C$11:$F$30,4,FALSE))</f>
        <v>0</v>
      </c>
      <c r="N171" s="140">
        <f t="shared" ref="N171" si="183">+IF(A171=0,0,"nakon 2019")</f>
        <v>0</v>
      </c>
      <c r="O171" s="122">
        <f>IF(C171=0,0,+VLOOKUP($A171,'по изворима и контима'!$A$12:R$499,COLUMN('по изворима и контима'!P:P),FALSE))</f>
        <v>0</v>
      </c>
    </row>
    <row r="172" spans="1:15" x14ac:dyDescent="0.25">
      <c r="A172">
        <f>+IF(ISBLANK('по изворима и контима'!D180)=TRUE,0,1)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контима'!$A$12:D$499,4,FALSE))</f>
        <v>0</v>
      </c>
      <c r="G172">
        <f>IF(A172=0,0,+VLOOKUP($A172,'по изворима и контима'!$A$12:G$499,5,FALSE))</f>
        <v>0</v>
      </c>
      <c r="H172">
        <f>IF(A172=0,0,+VLOOKUP($A172,'по изворима и контима'!$A$12:H$499,6,FALSE))</f>
        <v>0</v>
      </c>
      <c r="I172">
        <f>IF(A172=0,0,+VLOOKUP($A172,'по изворима и контима'!$A$12:H$499,7,FALSE))</f>
        <v>0</v>
      </c>
      <c r="J172">
        <f>IF(A172=0,0,+VLOOKUP($A172,'по изворима и контима'!$A$12:I$499,8,FALSE))</f>
        <v>0</v>
      </c>
      <c r="K172">
        <f>IF(B172=0,0,+VLOOKUP($A172,'по изворима и контима'!$A$12:J$499,9,FALSE))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контима'!$A$12:L$499,COLUMN('по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контима'!$A$12:D$499,4,FALSE))</f>
        <v>0</v>
      </c>
      <c r="G173">
        <f>IF(A173=0,0,+VLOOKUP($A173,'по изворима и контима'!$A$12:G$499,5,FALSE))</f>
        <v>0</v>
      </c>
      <c r="H173">
        <f>IF(A173=0,0,+VLOOKUP($A173,'по изворима и контима'!$A$12:H$499,6,FALSE))</f>
        <v>0</v>
      </c>
      <c r="I173">
        <f>IF(A173=0,0,+VLOOKUP($A173,'по изворима и контима'!$A$12:H$499,7,FALSE))</f>
        <v>0</v>
      </c>
      <c r="J173">
        <f>IF(A173=0,0,+VLOOKUP($A173,'по изворима и контима'!$A$12:I$499,8,FALSE))</f>
        <v>0</v>
      </c>
      <c r="K173">
        <f>IF(B173=0,0,+VLOOKUP($A173,'по изворима и контима'!$A$12:J$499,9,FALSE))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контима'!$A$12:R$499,COLUMN('по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контима'!$A$12:D$499,4,FALSE))</f>
        <v>0</v>
      </c>
      <c r="G174">
        <f>IF(A174=0,0,+VLOOKUP($A174,'по изворима и контима'!$A$12:G$499,5,FALSE))</f>
        <v>0</v>
      </c>
      <c r="H174">
        <f>IF(A174=0,0,+VLOOKUP($A174,'по изворима и контима'!$A$12:H$499,6,FALSE))</f>
        <v>0</v>
      </c>
      <c r="I174">
        <f>IF(A174=0,0,+VLOOKUP($A174,'по изворима и контима'!$A$12:H$499,7,FALSE))</f>
        <v>0</v>
      </c>
      <c r="J174">
        <f>IF(A174=0,0,+VLOOKUP($A174,'по изворима и контима'!$A$12:I$499,8,FALSE))</f>
        <v>0</v>
      </c>
      <c r="K174">
        <f>IF(B174=0,0,+VLOOKUP($A174,'по изворима и контима'!$A$12:J$499,9,FALSE))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контима'!$A$12:R$499,COLUMN('по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контима'!$A$12:D$499,4,FALSE))</f>
        <v>0</v>
      </c>
      <c r="G175">
        <f>IF(A175=0,0,+VLOOKUP($A175,'по изворима и контима'!$A$12:G$499,5,FALSE))</f>
        <v>0</v>
      </c>
      <c r="H175">
        <f>IF(A175=0,0,+VLOOKUP($A175,'по изворима и контима'!$A$12:H$499,6,FALSE))</f>
        <v>0</v>
      </c>
      <c r="I175">
        <f>IF(A175=0,0,+VLOOKUP($A175,'по изворима и контима'!$A$12:H$499,7,FALSE))</f>
        <v>0</v>
      </c>
      <c r="J175">
        <f>IF(A175=0,0,+VLOOKUP($A175,'по изворима и контима'!$A$12:I$499,8,FALSE))</f>
        <v>0</v>
      </c>
      <c r="K175">
        <f>IF(B175=0,0,+VLOOKUP($A175,'по изворима и контима'!$A$12:J$499,9,FALSE))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контима'!$A$12:R$499,COLUMN('по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контима'!$A$12:D$499,4,FALSE))</f>
        <v>0</v>
      </c>
      <c r="G176">
        <f>IF(A176=0,0,+VLOOKUP($A176,'по изворима и контима'!$A$12:G$499,5,FALSE))</f>
        <v>0</v>
      </c>
      <c r="H176">
        <f>IF(A176=0,0,+VLOOKUP($A176,'по изворима и контима'!$A$12:H$499,6,FALSE))</f>
        <v>0</v>
      </c>
      <c r="I176">
        <f>IF(A176=0,0,+VLOOKUP($A176,'по изворима и контима'!$A$12:H$499,7,FALSE))</f>
        <v>0</v>
      </c>
      <c r="J176">
        <f>IF(A176=0,0,+VLOOKUP($A176,'по изворима и контима'!$A$12:I$499,8,FALSE))</f>
        <v>0</v>
      </c>
      <c r="K176">
        <f>IF(B176=0,0,+VLOOKUP($A176,'по изворима и контима'!$A$12:J$499,9,FALSE))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контима'!$A$12:R$499,COLUMN('по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контима'!$A$12:D$499,4,FALSE))</f>
        <v>0</v>
      </c>
      <c r="G177">
        <f>IF(A177=0,0,+VLOOKUP($A177,'по изворима и контима'!$A$12:G$499,5,FALSE))</f>
        <v>0</v>
      </c>
      <c r="H177">
        <f>IF(A177=0,0,+VLOOKUP($A177,'по изворима и контима'!$A$12:H$499,6,FALSE))</f>
        <v>0</v>
      </c>
      <c r="I177">
        <f>IF(A177=0,0,+VLOOKUP($A177,'по изворима и контима'!$A$12:H$499,7,FALSE))</f>
        <v>0</v>
      </c>
      <c r="J177">
        <f>IF(A177=0,0,+VLOOKUP($A177,'по изворима и контима'!$A$12:I$499,8,FALSE))</f>
        <v>0</v>
      </c>
      <c r="K177">
        <f>IF(B177=0,0,+VLOOKUP($A177,'по изворима и контима'!$A$12:J$499,9,FALSE))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контима'!$A$12:R$499,COLUMN('по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контима'!$A$12:D$499,4,FALSE))</f>
        <v>0</v>
      </c>
      <c r="G178">
        <f>IF(A178=0,0,+VLOOKUP($A178,'по изворима и контима'!$A$12:G$499,5,FALSE))</f>
        <v>0</v>
      </c>
      <c r="H178">
        <f>IF(A178=0,0,+VLOOKUP($A178,'по изворима и контима'!$A$12:H$499,6,FALSE))</f>
        <v>0</v>
      </c>
      <c r="I178">
        <f>IF(A178=0,0,+VLOOKUP($A178,'по изворима и контима'!$A$12:H$499,7,FALSE))</f>
        <v>0</v>
      </c>
      <c r="J178">
        <f>IF(A178=0,0,+VLOOKUP($A178,'по изворима и контима'!$A$12:I$499,8,FALSE))</f>
        <v>0</v>
      </c>
      <c r="K178">
        <f>IF(B178=0,0,+VLOOKUP($A178,'по изворима и контима'!$A$12:J$499,9,FALSE))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контима'!$A$12:R$499,COLUMN('по изворима и контима'!P:P),FALSE))</f>
        <v>0</v>
      </c>
    </row>
    <row r="179" spans="1:15" x14ac:dyDescent="0.25">
      <c r="A179">
        <f>+IF(MAX(A$4:A176)&gt;=A$1,0,MAX(A$4:A176)+1)</f>
        <v>0</v>
      </c>
      <c r="B179">
        <f t="shared" si="143"/>
        <v>0</v>
      </c>
      <c r="C179" s="121">
        <f>IF(A179=0,0,+spisak!A$4)</f>
        <v>0</v>
      </c>
      <c r="D179">
        <f>IF(A179=0,0,+spisak!C$4)</f>
        <v>0</v>
      </c>
      <c r="E179" s="169">
        <f>IF(A179=0,0,+spisak!#REF!)</f>
        <v>0</v>
      </c>
      <c r="F179">
        <f>IF(A179=0,0,+VLOOKUP($A179,'по изворима и контима'!$A$12:D$499,4,FALSE))</f>
        <v>0</v>
      </c>
      <c r="G179">
        <f>IF(A179=0,0,+VLOOKUP($A179,'по изворима и контима'!$A$12:G$499,5,FALSE))</f>
        <v>0</v>
      </c>
      <c r="H179">
        <f>IF(A179=0,0,+VLOOKUP($A179,'по изворима и контима'!$A$12:H$499,6,FALSE))</f>
        <v>0</v>
      </c>
      <c r="I179">
        <f>IF(A179=0,0,+VLOOKUP($A179,'по изворима и контима'!$A$12:H$499,7,FALSE))</f>
        <v>0</v>
      </c>
      <c r="J179">
        <f>IF(A179=0,0,+VLOOKUP($A179,'по изворима и контима'!$A$12:I$499,8,FALSE))</f>
        <v>0</v>
      </c>
      <c r="K179">
        <f>IF(B179=0,0,+VLOOKUP($A179,'по изворима и контима'!$A$12:J$499,9,FALSE))</f>
        <v>0</v>
      </c>
      <c r="L179">
        <f>IF($A179=0,0,+VLOOKUP($F179,spisak!$C$11:$F$30,3,FALSE))</f>
        <v>0</v>
      </c>
      <c r="M179">
        <f>IF($A179=0,0,+VLOOKUP($F179,spisak!$C$11:$F$30,4,FALSE))</f>
        <v>0</v>
      </c>
      <c r="N179" s="140">
        <f t="shared" ref="N179" si="192">+IF(A179=0,0,"do 2015")</f>
        <v>0</v>
      </c>
      <c r="O179" s="122">
        <f>IF(A179=0,0,+VLOOKUP($A179,'по изворима и контима'!$A$12:L$499,COLUMN('по изворима и контима'!J:J),FALSE))</f>
        <v>0</v>
      </c>
    </row>
    <row r="180" spans="1:15" x14ac:dyDescent="0.25">
      <c r="A180">
        <f>+A179</f>
        <v>0</v>
      </c>
      <c r="B180">
        <f t="shared" si="143"/>
        <v>0</v>
      </c>
      <c r="C180" s="121">
        <f>IF(A180=0,0,+spisak!A$4)</f>
        <v>0</v>
      </c>
      <c r="D180">
        <f>IF(A180=0,0,+spisak!C$4)</f>
        <v>0</v>
      </c>
      <c r="E180" s="169">
        <f>IF(A180=0,0,+spisak!#REF!)</f>
        <v>0</v>
      </c>
      <c r="F180">
        <f>IF(A180=0,0,+VLOOKUP($A180,'по изворима и контима'!$A$12:D$499,4,FALSE))</f>
        <v>0</v>
      </c>
      <c r="G180">
        <f>IF(A180=0,0,+VLOOKUP($A180,'по изворима и контима'!$A$12:G$499,5,FALSE))</f>
        <v>0</v>
      </c>
      <c r="H180">
        <f>IF(A180=0,0,+VLOOKUP($A180,'по изворима и контима'!$A$12:H$499,6,FALSE))</f>
        <v>0</v>
      </c>
      <c r="I180">
        <f>IF(A180=0,0,+VLOOKUP($A180,'по изворима и контима'!$A$12:H$499,7,FALSE))</f>
        <v>0</v>
      </c>
      <c r="J180">
        <f>IF(A180=0,0,+VLOOKUP($A180,'по изворима и контима'!$A$12:I$499,8,FALSE))</f>
        <v>0</v>
      </c>
      <c r="K180">
        <f>IF(B180=0,0,+VLOOKUP($A180,'по изворима и контима'!$A$12:J$499,9,FALSE))</f>
        <v>0</v>
      </c>
      <c r="L180">
        <f>IF($A180=0,0,+VLOOKUP($F180,spisak!$C$11:$F$30,3,FALSE))</f>
        <v>0</v>
      </c>
      <c r="M180">
        <f>IF($A180=0,0,+VLOOKUP($F180,spisak!$C$11:$F$30,4,FALSE))</f>
        <v>0</v>
      </c>
      <c r="N180" s="140">
        <f t="shared" ref="N180" si="193">+IF(A180=0,0,"2016-plan")</f>
        <v>0</v>
      </c>
      <c r="O180" s="122">
        <f>IF(A180=0,0,+VLOOKUP($A180,'по изворима и контима'!$A$12:R$499,COLUMN('по изворима и контима'!K:K),FALSE))</f>
        <v>0</v>
      </c>
    </row>
    <row r="181" spans="1:15" x14ac:dyDescent="0.25">
      <c r="A181">
        <f t="shared" ref="A181:A192" si="194">+A180</f>
        <v>0</v>
      </c>
      <c r="B181">
        <f t="shared" si="143"/>
        <v>0</v>
      </c>
      <c r="C181" s="121">
        <f>IF(A181=0,0,+spisak!A$4)</f>
        <v>0</v>
      </c>
      <c r="D181">
        <f>IF(A181=0,0,+spisak!C$4)</f>
        <v>0</v>
      </c>
      <c r="E181" s="169">
        <f>IF(A181=0,0,+spisak!#REF!)</f>
        <v>0</v>
      </c>
      <c r="F181">
        <f>IF(A181=0,0,+VLOOKUP($A181,'по изворима и контима'!$A$12:D$499,4,FALSE))</f>
        <v>0</v>
      </c>
      <c r="G181">
        <f>IF(A181=0,0,+VLOOKUP($A181,'по изворима и контима'!$A$12:G$499,5,FALSE))</f>
        <v>0</v>
      </c>
      <c r="H181">
        <f>IF(A181=0,0,+VLOOKUP($A181,'по изворима и контима'!$A$12:H$499,6,FALSE))</f>
        <v>0</v>
      </c>
      <c r="I181">
        <f>IF(A181=0,0,+VLOOKUP($A181,'по изворима и контима'!$A$12:H$499,7,FALSE))</f>
        <v>0</v>
      </c>
      <c r="J181">
        <f>IF(A181=0,0,+VLOOKUP($A181,'по изворима и контима'!$A$12:I$499,8,FALSE))</f>
        <v>0</v>
      </c>
      <c r="K181">
        <f>IF(B181=0,0,+VLOOKUP($A181,'по изворима и контима'!$A$12:J$499,9,FALSE))</f>
        <v>0</v>
      </c>
      <c r="L181">
        <f>IF($A181=0,0,+VLOOKUP($F181,spisak!$C$11:$F$30,3,FALSE))</f>
        <v>0</v>
      </c>
      <c r="M181">
        <f>IF($A181=0,0,+VLOOKUP($F181,spisak!$C$11:$F$30,4,FALSE))</f>
        <v>0</v>
      </c>
      <c r="N181" s="140">
        <f t="shared" ref="N181" si="195">+IF(A181=0,0,"2016-procena")</f>
        <v>0</v>
      </c>
      <c r="O181" s="122">
        <f>IF(A181=0,0,+VLOOKUP($A181,'по изворима и контима'!$A$12:R$499,COLUMN('по изворима и контима'!L:L),FALSE))</f>
        <v>0</v>
      </c>
    </row>
    <row r="182" spans="1:15" x14ac:dyDescent="0.25">
      <c r="A182">
        <f t="shared" si="194"/>
        <v>0</v>
      </c>
      <c r="B182">
        <f t="shared" si="143"/>
        <v>0</v>
      </c>
      <c r="C182" s="121">
        <f>IF(A182=0,0,+spisak!A$4)</f>
        <v>0</v>
      </c>
      <c r="D182">
        <f>IF(A182=0,0,+spisak!C$4)</f>
        <v>0</v>
      </c>
      <c r="E182" s="169">
        <f>IF(A182=0,0,+spisak!#REF!)</f>
        <v>0</v>
      </c>
      <c r="F182">
        <f>IF(A182=0,0,+VLOOKUP($A182,'по изворима и контима'!$A$12:D$499,4,FALSE))</f>
        <v>0</v>
      </c>
      <c r="G182">
        <f>IF(A182=0,0,+VLOOKUP($A182,'по изворима и контима'!$A$12:G$499,5,FALSE))</f>
        <v>0</v>
      </c>
      <c r="H182">
        <f>IF(A182=0,0,+VLOOKUP($A182,'по изворима и контима'!$A$12:H$499,6,FALSE))</f>
        <v>0</v>
      </c>
      <c r="I182">
        <f>IF(A182=0,0,+VLOOKUP($A182,'по изворима и контима'!$A$12:H$499,7,FALSE))</f>
        <v>0</v>
      </c>
      <c r="J182">
        <f>IF(A182=0,0,+VLOOKUP($A182,'по изворима и контима'!$A$12:I$499,8,FALSE))</f>
        <v>0</v>
      </c>
      <c r="K182">
        <f>IF(B182=0,0,+VLOOKUP($A182,'по изворима и контима'!$A$12:J$499,9,FALSE))</f>
        <v>0</v>
      </c>
      <c r="L182">
        <f>IF($A182=0,0,+VLOOKUP($F182,spisak!$C$11:$F$30,3,FALSE))</f>
        <v>0</v>
      </c>
      <c r="M182">
        <f>IF($A182=0,0,+VLOOKUP($F182,spisak!$C$11:$F$30,4,FALSE))</f>
        <v>0</v>
      </c>
      <c r="N182" s="140">
        <f t="shared" ref="N182" si="196">+IF(A182=0,0,"2017")</f>
        <v>0</v>
      </c>
      <c r="O182" s="122">
        <f>IF(A182=0,0,+VLOOKUP($A182,'по изворима и контима'!$A$12:R$499,COLUMN('по изворима и контима'!M:M),FALSE))</f>
        <v>0</v>
      </c>
    </row>
    <row r="183" spans="1:15" x14ac:dyDescent="0.25">
      <c r="A183">
        <f t="shared" si="194"/>
        <v>0</v>
      </c>
      <c r="B183">
        <f t="shared" si="143"/>
        <v>0</v>
      </c>
      <c r="C183" s="121">
        <f>IF(A183=0,0,+spisak!A$4)</f>
        <v>0</v>
      </c>
      <c r="D183">
        <f>IF(A183=0,0,+spisak!C$4)</f>
        <v>0</v>
      </c>
      <c r="E183" s="169">
        <f>IF(A183=0,0,+spisak!#REF!)</f>
        <v>0</v>
      </c>
      <c r="F183">
        <f>IF(A183=0,0,+VLOOKUP($A183,'по изворима и контима'!$A$12:D$499,4,FALSE))</f>
        <v>0</v>
      </c>
      <c r="G183">
        <f>IF(A183=0,0,+VLOOKUP($A183,'по изворима и контима'!$A$12:G$499,5,FALSE))</f>
        <v>0</v>
      </c>
      <c r="H183">
        <f>IF(A183=0,0,+VLOOKUP($A183,'по изворима и контима'!$A$12:H$499,6,FALSE))</f>
        <v>0</v>
      </c>
      <c r="I183">
        <f>IF(A183=0,0,+VLOOKUP($A183,'по изворима и контима'!$A$12:H$499,7,FALSE))</f>
        <v>0</v>
      </c>
      <c r="J183">
        <f>IF(A183=0,0,+VLOOKUP($A183,'по изворима и контима'!$A$12:I$499,8,FALSE))</f>
        <v>0</v>
      </c>
      <c r="K183">
        <f>IF(B183=0,0,+VLOOKUP($A183,'по изворима и контима'!$A$12:J$499,9,FALSE))</f>
        <v>0</v>
      </c>
      <c r="L183">
        <f>IF($A183=0,0,+VLOOKUP($F183,spisak!$C$11:$F$30,3,FALSE))</f>
        <v>0</v>
      </c>
      <c r="M183">
        <f>IF($A183=0,0,+VLOOKUP($F183,spisak!$C$11:$F$30,4,FALSE))</f>
        <v>0</v>
      </c>
      <c r="N183" s="140">
        <f t="shared" ref="N183" si="197">+IF(A183=0,0,"2018")</f>
        <v>0</v>
      </c>
      <c r="O183" s="122">
        <f>IF(C183=0,0,+VLOOKUP($A183,'по изворима и контима'!$A$12:R$499,COLUMN('по изворима и контима'!N:N),FALSE))</f>
        <v>0</v>
      </c>
    </row>
    <row r="184" spans="1:15" x14ac:dyDescent="0.25">
      <c r="A184">
        <f t="shared" si="194"/>
        <v>0</v>
      </c>
      <c r="B184">
        <f t="shared" si="143"/>
        <v>0</v>
      </c>
      <c r="C184" s="121">
        <f>IF(A184=0,0,+spisak!A$4)</f>
        <v>0</v>
      </c>
      <c r="D184">
        <f>IF(A184=0,0,+spisak!C$4)</f>
        <v>0</v>
      </c>
      <c r="E184" s="169">
        <f>IF(A184=0,0,+spisak!#REF!)</f>
        <v>0</v>
      </c>
      <c r="F184">
        <f>IF(A184=0,0,+VLOOKUP($A184,'по изворима и контима'!$A$12:D$499,4,FALSE))</f>
        <v>0</v>
      </c>
      <c r="G184">
        <f>IF(A184=0,0,+VLOOKUP($A184,'по изворима и контима'!$A$12:G$499,5,FALSE))</f>
        <v>0</v>
      </c>
      <c r="H184">
        <f>IF(A184=0,0,+VLOOKUP($A184,'по изворима и контима'!$A$12:H$499,6,FALSE))</f>
        <v>0</v>
      </c>
      <c r="I184">
        <f>IF(A184=0,0,+VLOOKUP($A184,'по изворима и контима'!$A$12:H$499,7,FALSE))</f>
        <v>0</v>
      </c>
      <c r="J184">
        <f>IF(A184=0,0,+VLOOKUP($A184,'по изворима и контима'!$A$12:I$499,8,FALSE))</f>
        <v>0</v>
      </c>
      <c r="K184">
        <f>IF(B184=0,0,+VLOOKUP($A184,'по изворима и контима'!$A$12:J$499,9,FALSE))</f>
        <v>0</v>
      </c>
      <c r="L184">
        <f>IF($A184=0,0,+VLOOKUP($F184,spisak!$C$11:$F$30,3,FALSE))</f>
        <v>0</v>
      </c>
      <c r="M184">
        <f>IF($A184=0,0,+VLOOKUP($F184,spisak!$C$11:$F$30,4,FALSE))</f>
        <v>0</v>
      </c>
      <c r="N184" s="140">
        <f t="shared" ref="N184" si="198">+IF(A184=0,0,"2019")</f>
        <v>0</v>
      </c>
      <c r="O184" s="122">
        <f>IF(C184=0,0,+VLOOKUP($A184,'по изворима и контима'!$A$12:R$499,COLUMN('по изворима и контима'!O:O),FALSE))</f>
        <v>0</v>
      </c>
    </row>
    <row r="185" spans="1:15" x14ac:dyDescent="0.25">
      <c r="A185">
        <f t="shared" si="194"/>
        <v>0</v>
      </c>
      <c r="B185">
        <f t="shared" si="143"/>
        <v>0</v>
      </c>
      <c r="C185" s="121">
        <f>IF(A185=0,0,+spisak!A$4)</f>
        <v>0</v>
      </c>
      <c r="D185">
        <f>IF(A185=0,0,+spisak!C$4)</f>
        <v>0</v>
      </c>
      <c r="E185" s="169">
        <f>IF(A185=0,0,+spisak!#REF!)</f>
        <v>0</v>
      </c>
      <c r="F185">
        <f>IF(A185=0,0,+VLOOKUP($A185,'по изворима и контима'!$A$12:D$499,4,FALSE))</f>
        <v>0</v>
      </c>
      <c r="G185">
        <f>IF(A185=0,0,+VLOOKUP($A185,'по изворима и контима'!$A$12:G$499,5,FALSE))</f>
        <v>0</v>
      </c>
      <c r="H185">
        <f>IF(A185=0,0,+VLOOKUP($A185,'по изворима и контима'!$A$12:H$499,6,FALSE))</f>
        <v>0</v>
      </c>
      <c r="I185">
        <f>IF(A185=0,0,+VLOOKUP($A185,'по изворима и контима'!$A$12:H$499,7,FALSE))</f>
        <v>0</v>
      </c>
      <c r="J185">
        <f>IF(A185=0,0,+VLOOKUP($A185,'по изворима и контима'!$A$12:I$499,8,FALSE))</f>
        <v>0</v>
      </c>
      <c r="K185">
        <f>IF(B185=0,0,+VLOOKUP($A185,'по изворима и контима'!$A$12:J$499,9,FALSE))</f>
        <v>0</v>
      </c>
      <c r="L185">
        <f>IF($A185=0,0,+VLOOKUP($F185,spisak!$C$11:$F$30,3,FALSE))</f>
        <v>0</v>
      </c>
      <c r="M185">
        <f>IF($A185=0,0,+VLOOKUP($F185,spisak!$C$11:$F$30,4,FALSE))</f>
        <v>0</v>
      </c>
      <c r="N185" s="140">
        <f t="shared" ref="N185" si="199">+IF(A185=0,0,"nakon 2019")</f>
        <v>0</v>
      </c>
      <c r="O185" s="122">
        <f>IF(C185=0,0,+VLOOKUP($A185,'по изворима и контима'!$A$12:R$499,COLUMN('по изворима и контима'!P:P),FALSE))</f>
        <v>0</v>
      </c>
    </row>
    <row r="186" spans="1:15" x14ac:dyDescent="0.25">
      <c r="A186">
        <f>+IF(MAX(A$4:A183)&gt;=A$1,0,MAX(A$4:A183)+1)</f>
        <v>0</v>
      </c>
      <c r="B186">
        <f t="shared" si="143"/>
        <v>0</v>
      </c>
      <c r="C186" s="121">
        <f>IF(A186=0,0,+spisak!A$4)</f>
        <v>0</v>
      </c>
      <c r="D186">
        <f>IF(A186=0,0,+spisak!C$4)</f>
        <v>0</v>
      </c>
      <c r="E186" s="169">
        <f>IF(A186=0,0,+spisak!#REF!)</f>
        <v>0</v>
      </c>
      <c r="F186">
        <f>IF(A186=0,0,+VLOOKUP($A186,'по изворима и контима'!$A$12:D$499,4,FALSE))</f>
        <v>0</v>
      </c>
      <c r="G186">
        <f>IF(A186=0,0,+VLOOKUP($A186,'по изворима и контима'!$A$12:G$499,5,FALSE))</f>
        <v>0</v>
      </c>
      <c r="H186">
        <f>IF(A186=0,0,+VLOOKUP($A186,'по изворима и контима'!$A$12:H$499,6,FALSE))</f>
        <v>0</v>
      </c>
      <c r="I186">
        <f>IF(A186=0,0,+VLOOKUP($A186,'по изворима и контима'!$A$12:H$499,7,FALSE))</f>
        <v>0</v>
      </c>
      <c r="J186">
        <f>IF(A186=0,0,+VLOOKUP($A186,'по изворима и контима'!$A$12:I$499,8,FALSE))</f>
        <v>0</v>
      </c>
      <c r="K186">
        <f>IF(B186=0,0,+VLOOKUP($A186,'по изворима и контима'!$A$12:J$499,9,FALSE))</f>
        <v>0</v>
      </c>
      <c r="L186">
        <f>IF($A186=0,0,+VLOOKUP($F186,spisak!$C$11:$F$30,3,FALSE))</f>
        <v>0</v>
      </c>
      <c r="M186">
        <f>IF($A186=0,0,+VLOOKUP($F186,spisak!$C$11:$F$30,4,FALSE))</f>
        <v>0</v>
      </c>
      <c r="N186" s="140">
        <f t="shared" ref="N186" si="200">+IF(A186=0,0,"do 2015")</f>
        <v>0</v>
      </c>
      <c r="O186" s="122">
        <f>IF(A186=0,0,+VLOOKUP($A186,'по изворима и контима'!$A$12:L$499,COLUMN('по изворима и контима'!J:J),FALSE))</f>
        <v>0</v>
      </c>
    </row>
    <row r="187" spans="1:15" x14ac:dyDescent="0.25">
      <c r="A187">
        <f>+A186</f>
        <v>0</v>
      </c>
      <c r="B187">
        <f t="shared" si="143"/>
        <v>0</v>
      </c>
      <c r="C187" s="121">
        <f>IF(A187=0,0,+spisak!A$4)</f>
        <v>0</v>
      </c>
      <c r="D187">
        <f>IF(A187=0,0,+spisak!C$4)</f>
        <v>0</v>
      </c>
      <c r="E187" s="169">
        <f>IF(A187=0,0,+spisak!#REF!)</f>
        <v>0</v>
      </c>
      <c r="F187">
        <f>IF(A187=0,0,+VLOOKUP($A187,'по изворима и контима'!$A$12:D$499,4,FALSE))</f>
        <v>0</v>
      </c>
      <c r="G187">
        <f>IF(A187=0,0,+VLOOKUP($A187,'по изворима и контима'!$A$12:G$499,5,FALSE))</f>
        <v>0</v>
      </c>
      <c r="H187">
        <f>IF(A187=0,0,+VLOOKUP($A187,'по изворима и контима'!$A$12:H$499,6,FALSE))</f>
        <v>0</v>
      </c>
      <c r="I187">
        <f>IF(A187=0,0,+VLOOKUP($A187,'по изворима и контима'!$A$12:H$499,7,FALSE))</f>
        <v>0</v>
      </c>
      <c r="J187">
        <f>IF(A187=0,0,+VLOOKUP($A187,'по изворима и контима'!$A$12:I$499,8,FALSE))</f>
        <v>0</v>
      </c>
      <c r="K187">
        <f>IF(B187=0,0,+VLOOKUP($A187,'по изворима и контима'!$A$12:J$499,9,FALSE))</f>
        <v>0</v>
      </c>
      <c r="L187">
        <f>IF($A187=0,0,+VLOOKUP($F187,spisak!$C$11:$F$30,3,FALSE))</f>
        <v>0</v>
      </c>
      <c r="M187">
        <f>IF($A187=0,0,+VLOOKUP($F187,spisak!$C$11:$F$30,4,FALSE))</f>
        <v>0</v>
      </c>
      <c r="N187" s="140">
        <f t="shared" ref="N187" si="201">+IF(A187=0,0,"2016-plan")</f>
        <v>0</v>
      </c>
      <c r="O187" s="122">
        <f>IF(A187=0,0,+VLOOKUP($A187,'по изворима и контима'!$A$12:R$499,COLUMN('по изворима и контима'!K:K),FALSE))</f>
        <v>0</v>
      </c>
    </row>
    <row r="188" spans="1:15" x14ac:dyDescent="0.25">
      <c r="A188">
        <f t="shared" si="194"/>
        <v>0</v>
      </c>
      <c r="B188">
        <f t="shared" si="143"/>
        <v>0</v>
      </c>
      <c r="C188" s="121">
        <f>IF(A188=0,0,+spisak!A$4)</f>
        <v>0</v>
      </c>
      <c r="D188">
        <f>IF(A188=0,0,+spisak!C$4)</f>
        <v>0</v>
      </c>
      <c r="E188" s="169">
        <f>IF(A188=0,0,+spisak!#REF!)</f>
        <v>0</v>
      </c>
      <c r="F188">
        <f>IF(A188=0,0,+VLOOKUP($A188,'по изворима и контима'!$A$12:D$499,4,FALSE))</f>
        <v>0</v>
      </c>
      <c r="G188">
        <f>IF(A188=0,0,+VLOOKUP($A188,'по изворима и контима'!$A$12:G$499,5,FALSE))</f>
        <v>0</v>
      </c>
      <c r="H188">
        <f>IF(A188=0,0,+VLOOKUP($A188,'по изворима и контима'!$A$12:H$499,6,FALSE))</f>
        <v>0</v>
      </c>
      <c r="I188">
        <f>IF(A188=0,0,+VLOOKUP($A188,'по изворима и контима'!$A$12:H$499,7,FALSE))</f>
        <v>0</v>
      </c>
      <c r="J188">
        <f>IF(A188=0,0,+VLOOKUP($A188,'по изворима и контима'!$A$12:I$499,8,FALSE))</f>
        <v>0</v>
      </c>
      <c r="K188">
        <f>IF(B188=0,0,+VLOOKUP($A188,'по изворима и контима'!$A$12:J$499,9,FALSE))</f>
        <v>0</v>
      </c>
      <c r="L188">
        <f>IF($A188=0,0,+VLOOKUP($F188,spisak!$C$11:$F$30,3,FALSE))</f>
        <v>0</v>
      </c>
      <c r="M188">
        <f>IF($A188=0,0,+VLOOKUP($F188,spisak!$C$11:$F$30,4,FALSE))</f>
        <v>0</v>
      </c>
      <c r="N188" s="140">
        <f t="shared" ref="N188" si="202">+IF(A188=0,0,"2016-procena")</f>
        <v>0</v>
      </c>
      <c r="O188" s="122">
        <f>IF(A188=0,0,+VLOOKUP($A188,'по изворима и контима'!$A$12:R$499,COLUMN('по изворима и контима'!L:L),FALSE))</f>
        <v>0</v>
      </c>
    </row>
    <row r="189" spans="1:15" x14ac:dyDescent="0.25">
      <c r="A189">
        <f t="shared" si="194"/>
        <v>0</v>
      </c>
      <c r="B189">
        <f t="shared" si="143"/>
        <v>0</v>
      </c>
      <c r="C189" s="121">
        <f>IF(A189=0,0,+spisak!A$4)</f>
        <v>0</v>
      </c>
      <c r="D189">
        <f>IF(A189=0,0,+spisak!C$4)</f>
        <v>0</v>
      </c>
      <c r="E189" s="169">
        <f>IF(A189=0,0,+spisak!#REF!)</f>
        <v>0</v>
      </c>
      <c r="F189">
        <f>IF(A189=0,0,+VLOOKUP($A189,'по изворима и контима'!$A$12:D$499,4,FALSE))</f>
        <v>0</v>
      </c>
      <c r="G189">
        <f>IF(A189=0,0,+VLOOKUP($A189,'по изворима и контима'!$A$12:G$499,5,FALSE))</f>
        <v>0</v>
      </c>
      <c r="H189">
        <f>IF(A189=0,0,+VLOOKUP($A189,'по изворима и контима'!$A$12:H$499,6,FALSE))</f>
        <v>0</v>
      </c>
      <c r="I189">
        <f>IF(A189=0,0,+VLOOKUP($A189,'по изворима и контима'!$A$12:H$499,7,FALSE))</f>
        <v>0</v>
      </c>
      <c r="J189">
        <f>IF(A189=0,0,+VLOOKUP($A189,'по изворима и контима'!$A$12:I$499,8,FALSE))</f>
        <v>0</v>
      </c>
      <c r="K189">
        <f>IF(B189=0,0,+VLOOKUP($A189,'по изворима и контима'!$A$12:J$499,9,FALSE))</f>
        <v>0</v>
      </c>
      <c r="L189">
        <f>IF($A189=0,0,+VLOOKUP($F189,spisak!$C$11:$F$30,3,FALSE))</f>
        <v>0</v>
      </c>
      <c r="M189">
        <f>IF($A189=0,0,+VLOOKUP($F189,spisak!$C$11:$F$30,4,FALSE))</f>
        <v>0</v>
      </c>
      <c r="N189" s="140">
        <f t="shared" ref="N189" si="203">+IF(A189=0,0,"2017")</f>
        <v>0</v>
      </c>
      <c r="O189" s="122">
        <f>IF(A189=0,0,+VLOOKUP($A189,'по изворима и контима'!$A$12:R$499,COLUMN('по изворима и контима'!M:M),FALSE))</f>
        <v>0</v>
      </c>
    </row>
    <row r="190" spans="1:15" x14ac:dyDescent="0.25">
      <c r="A190">
        <f t="shared" si="194"/>
        <v>0</v>
      </c>
      <c r="B190">
        <f t="shared" si="143"/>
        <v>0</v>
      </c>
      <c r="C190" s="121">
        <f>IF(A190=0,0,+spisak!A$4)</f>
        <v>0</v>
      </c>
      <c r="D190">
        <f>IF(A190=0,0,+spisak!C$4)</f>
        <v>0</v>
      </c>
      <c r="E190" s="169">
        <f>IF(A190=0,0,+spisak!#REF!)</f>
        <v>0</v>
      </c>
      <c r="F190">
        <f>IF(A190=0,0,+VLOOKUP($A190,'по изворима и контима'!$A$12:D$499,4,FALSE))</f>
        <v>0</v>
      </c>
      <c r="G190">
        <f>IF(A190=0,0,+VLOOKUP($A190,'по изворима и контима'!$A$12:G$499,5,FALSE))</f>
        <v>0</v>
      </c>
      <c r="H190">
        <f>IF(A190=0,0,+VLOOKUP($A190,'по изворима и контима'!$A$12:H$499,6,FALSE))</f>
        <v>0</v>
      </c>
      <c r="I190">
        <f>IF(A190=0,0,+VLOOKUP($A190,'по изворима и контима'!$A$12:H$499,7,FALSE))</f>
        <v>0</v>
      </c>
      <c r="J190">
        <f>IF(A190=0,0,+VLOOKUP($A190,'по изворима и контима'!$A$12:I$499,8,FALSE))</f>
        <v>0</v>
      </c>
      <c r="K190">
        <f>IF(B190=0,0,+VLOOKUP($A190,'по изворима и контима'!$A$12:J$499,9,FALSE))</f>
        <v>0</v>
      </c>
      <c r="L190">
        <f>IF($A190=0,0,+VLOOKUP($F190,spisak!$C$11:$F$30,3,FALSE))</f>
        <v>0</v>
      </c>
      <c r="M190">
        <f>IF($A190=0,0,+VLOOKUP($F190,spisak!$C$11:$F$30,4,FALSE))</f>
        <v>0</v>
      </c>
      <c r="N190" s="140">
        <f t="shared" ref="N190" si="204">+IF(A190=0,0,"2018")</f>
        <v>0</v>
      </c>
      <c r="O190" s="122">
        <f>IF(C190=0,0,+VLOOKUP($A190,'по изворима и контима'!$A$12:R$499,COLUMN('по изворима и контима'!N:N),FALSE))</f>
        <v>0</v>
      </c>
    </row>
    <row r="191" spans="1:15" x14ac:dyDescent="0.25">
      <c r="A191">
        <f t="shared" si="194"/>
        <v>0</v>
      </c>
      <c r="B191">
        <f t="shared" si="143"/>
        <v>0</v>
      </c>
      <c r="C191" s="121">
        <f>IF(A191=0,0,+spisak!A$4)</f>
        <v>0</v>
      </c>
      <c r="D191">
        <f>IF(A191=0,0,+spisak!C$4)</f>
        <v>0</v>
      </c>
      <c r="E191" s="169">
        <f>IF(A191=0,0,+spisak!#REF!)</f>
        <v>0</v>
      </c>
      <c r="F191">
        <f>IF(A191=0,0,+VLOOKUP($A191,'по изворима и контима'!$A$12:D$499,4,FALSE))</f>
        <v>0</v>
      </c>
      <c r="G191">
        <f>IF(A191=0,0,+VLOOKUP($A191,'по изворима и контима'!$A$12:G$499,5,FALSE))</f>
        <v>0</v>
      </c>
      <c r="H191">
        <f>IF(A191=0,0,+VLOOKUP($A191,'по изворима и контима'!$A$12:H$499,6,FALSE))</f>
        <v>0</v>
      </c>
      <c r="I191">
        <f>IF(A191=0,0,+VLOOKUP($A191,'по изворима и контима'!$A$12:H$499,7,FALSE))</f>
        <v>0</v>
      </c>
      <c r="J191">
        <f>IF(A191=0,0,+VLOOKUP($A191,'по изворима и контима'!$A$12:I$499,8,FALSE))</f>
        <v>0</v>
      </c>
      <c r="K191">
        <f>IF(B191=0,0,+VLOOKUP($A191,'по изворима и контима'!$A$12:J$499,9,FALSE))</f>
        <v>0</v>
      </c>
      <c r="L191">
        <f>IF($A191=0,0,+VLOOKUP($F191,spisak!$C$11:$F$30,3,FALSE))</f>
        <v>0</v>
      </c>
      <c r="M191">
        <f>IF($A191=0,0,+VLOOKUP($F191,spisak!$C$11:$F$30,4,FALSE))</f>
        <v>0</v>
      </c>
      <c r="N191" s="140">
        <f t="shared" ref="N191" si="205">+IF(A191=0,0,"2019")</f>
        <v>0</v>
      </c>
      <c r="O191" s="122">
        <f>IF(C191=0,0,+VLOOKUP($A191,'по изворима и контима'!$A$12:R$499,COLUMN('по изворима и контима'!O:O),FALSE))</f>
        <v>0</v>
      </c>
    </row>
    <row r="192" spans="1:15" x14ac:dyDescent="0.25">
      <c r="A192">
        <f t="shared" si="194"/>
        <v>0</v>
      </c>
      <c r="B192">
        <f t="shared" si="143"/>
        <v>0</v>
      </c>
      <c r="C192" s="121">
        <f>IF(A192=0,0,+spisak!A$4)</f>
        <v>0</v>
      </c>
      <c r="D192">
        <f>IF(A192=0,0,+spisak!C$4)</f>
        <v>0</v>
      </c>
      <c r="E192" s="169">
        <f>IF(A192=0,0,+spisak!#REF!)</f>
        <v>0</v>
      </c>
      <c r="F192">
        <f>IF(A192=0,0,+VLOOKUP($A192,'по изворима и контима'!$A$12:D$499,4,FALSE))</f>
        <v>0</v>
      </c>
      <c r="G192">
        <f>IF(A192=0,0,+VLOOKUP($A192,'по изворима и контима'!$A$12:G$499,5,FALSE))</f>
        <v>0</v>
      </c>
      <c r="H192">
        <f>IF(A192=0,0,+VLOOKUP($A192,'по изворима и контима'!$A$12:H$499,6,FALSE))</f>
        <v>0</v>
      </c>
      <c r="I192">
        <f>IF(A192=0,0,+VLOOKUP($A192,'по изворима и контима'!$A$12:H$499,7,FALSE))</f>
        <v>0</v>
      </c>
      <c r="J192">
        <f>IF(A192=0,0,+VLOOKUP($A192,'по изворима и контима'!$A$12:I$499,8,FALSE))</f>
        <v>0</v>
      </c>
      <c r="K192">
        <f>IF(B192=0,0,+VLOOKUP($A192,'по изворима и контима'!$A$12:J$499,9,FALSE))</f>
        <v>0</v>
      </c>
      <c r="L192">
        <f>IF($A192=0,0,+VLOOKUP($F192,spisak!$C$11:$F$30,3,FALSE))</f>
        <v>0</v>
      </c>
      <c r="M192">
        <f>IF($A192=0,0,+VLOOKUP($F192,spisak!$C$11:$F$30,4,FALSE))</f>
        <v>0</v>
      </c>
      <c r="N192" s="140">
        <f t="shared" ref="N192" si="206">+IF(A192=0,0,"nakon 2019")</f>
        <v>0</v>
      </c>
      <c r="O192" s="122">
        <f>IF(C192=0,0,+VLOOKUP($A192,'по изворима и контима'!$A$12:R$499,COLUMN('по изворима и контима'!P:P),FALSE))</f>
        <v>0</v>
      </c>
    </row>
    <row r="193" spans="1:15" x14ac:dyDescent="0.25">
      <c r="A193">
        <f>+IF(MAX(A$4:A190)&gt;=A$1,0,MAX(A$4:A190)+1)</f>
        <v>0</v>
      </c>
      <c r="B193">
        <f t="shared" si="143"/>
        <v>0</v>
      </c>
      <c r="C193" s="121">
        <f>IF(A193=0,0,+spisak!A$4)</f>
        <v>0</v>
      </c>
      <c r="D193">
        <f>IF(A193=0,0,+spisak!C$4)</f>
        <v>0</v>
      </c>
      <c r="E193" s="169">
        <f>IF(A193=0,0,+spisak!#REF!)</f>
        <v>0</v>
      </c>
      <c r="F193">
        <f>IF(A193=0,0,+VLOOKUP($A193,'по изворима и контима'!$A$12:D$499,4,FALSE))</f>
        <v>0</v>
      </c>
      <c r="G193">
        <f>IF(A193=0,0,+VLOOKUP($A193,'по изворима и контима'!$A$12:G$499,5,FALSE))</f>
        <v>0</v>
      </c>
      <c r="H193">
        <f>IF(A193=0,0,+VLOOKUP($A193,'по изворима и контима'!$A$12:H$499,6,FALSE))</f>
        <v>0</v>
      </c>
      <c r="I193">
        <f>IF(A193=0,0,+VLOOKUP($A193,'по изворима и контима'!$A$12:H$499,7,FALSE))</f>
        <v>0</v>
      </c>
      <c r="J193">
        <f>IF(A193=0,0,+VLOOKUP($A193,'по изворима и контима'!$A$12:I$499,8,FALSE))</f>
        <v>0</v>
      </c>
      <c r="K193">
        <f>IF(B193=0,0,+VLOOKUP($A193,'по изворима и контима'!$A$12:J$499,9,FALSE))</f>
        <v>0</v>
      </c>
      <c r="L193">
        <f>IF($A193=0,0,+VLOOKUP($F193,spisak!$C$11:$F$30,3,FALSE))</f>
        <v>0</v>
      </c>
      <c r="M193">
        <f>IF($A193=0,0,+VLOOKUP($F193,spisak!$C$11:$F$30,4,FALSE))</f>
        <v>0</v>
      </c>
      <c r="N193" s="140">
        <f t="shared" ref="N193" si="207">+IF(A193=0,0,"do 2015")</f>
        <v>0</v>
      </c>
      <c r="O193" s="122">
        <f>IF(A193=0,0,+VLOOKUP($A193,'по изворима и контима'!$A$12:L$499,COLUMN('по изворима и контима'!J:J),FALSE))</f>
        <v>0</v>
      </c>
    </row>
    <row r="194" spans="1:15" x14ac:dyDescent="0.25">
      <c r="A194">
        <f t="shared" ref="A194:A199" si="208">+A193</f>
        <v>0</v>
      </c>
      <c r="B194">
        <f t="shared" si="143"/>
        <v>0</v>
      </c>
      <c r="C194" s="121">
        <f>IF(A194=0,0,+spisak!A$4)</f>
        <v>0</v>
      </c>
      <c r="D194">
        <f>IF(A194=0,0,+spisak!C$4)</f>
        <v>0</v>
      </c>
      <c r="E194" s="169">
        <f>IF(A194=0,0,+spisak!#REF!)</f>
        <v>0</v>
      </c>
      <c r="F194">
        <f>IF(A194=0,0,+VLOOKUP($A194,'по изворима и контима'!$A$12:D$499,4,FALSE))</f>
        <v>0</v>
      </c>
      <c r="G194">
        <f>IF(A194=0,0,+VLOOKUP($A194,'по изворима и контима'!$A$12:G$499,5,FALSE))</f>
        <v>0</v>
      </c>
      <c r="H194">
        <f>IF(A194=0,0,+VLOOKUP($A194,'по изворима и контима'!$A$12:H$499,6,FALSE))</f>
        <v>0</v>
      </c>
      <c r="I194">
        <f>IF(A194=0,0,+VLOOKUP($A194,'по изворима и контима'!$A$12:H$499,7,FALSE))</f>
        <v>0</v>
      </c>
      <c r="J194">
        <f>IF(A194=0,0,+VLOOKUP($A194,'по изворима и контима'!$A$12:I$499,8,FALSE))</f>
        <v>0</v>
      </c>
      <c r="K194">
        <f>IF(B194=0,0,+VLOOKUP($A194,'по изворима и контима'!$A$12:J$499,9,FALSE))</f>
        <v>0</v>
      </c>
      <c r="L194">
        <f>IF($A194=0,0,+VLOOKUP($F194,spisak!$C$11:$F$30,3,FALSE))</f>
        <v>0</v>
      </c>
      <c r="M194">
        <f>IF($A194=0,0,+VLOOKUP($F194,spisak!$C$11:$F$30,4,FALSE))</f>
        <v>0</v>
      </c>
      <c r="N194" s="140">
        <f t="shared" ref="N194" si="209">+IF(A194=0,0,"2016-plan")</f>
        <v>0</v>
      </c>
      <c r="O194" s="122">
        <f>IF(A194=0,0,+VLOOKUP($A194,'по изворима и контима'!$A$12:R$499,COLUMN('по изворима и контима'!K:K),FALSE))</f>
        <v>0</v>
      </c>
    </row>
    <row r="195" spans="1:15" x14ac:dyDescent="0.25">
      <c r="A195">
        <f t="shared" si="208"/>
        <v>0</v>
      </c>
      <c r="B195">
        <f t="shared" si="143"/>
        <v>0</v>
      </c>
      <c r="C195" s="121">
        <f>IF(A195=0,0,+spisak!A$4)</f>
        <v>0</v>
      </c>
      <c r="D195">
        <f>IF(A195=0,0,+spisak!C$4)</f>
        <v>0</v>
      </c>
      <c r="E195" s="169">
        <f>IF(A195=0,0,+spisak!#REF!)</f>
        <v>0</v>
      </c>
      <c r="F195">
        <f>IF(A195=0,0,+VLOOKUP($A195,'по изворима и контима'!$A$12:D$499,4,FALSE))</f>
        <v>0</v>
      </c>
      <c r="G195">
        <f>IF(A195=0,0,+VLOOKUP($A195,'по изворима и контима'!$A$12:G$499,5,FALSE))</f>
        <v>0</v>
      </c>
      <c r="H195">
        <f>IF(A195=0,0,+VLOOKUP($A195,'по изворима и контима'!$A$12:H$499,6,FALSE))</f>
        <v>0</v>
      </c>
      <c r="I195">
        <f>IF(A195=0,0,+VLOOKUP($A195,'по изворима и контима'!$A$12:H$499,7,FALSE))</f>
        <v>0</v>
      </c>
      <c r="J195">
        <f>IF(A195=0,0,+VLOOKUP($A195,'по изворима и контима'!$A$12:I$499,8,FALSE))</f>
        <v>0</v>
      </c>
      <c r="K195">
        <f>IF(B195=0,0,+VLOOKUP($A195,'по изворима и контима'!$A$12:J$499,9,FALSE))</f>
        <v>0</v>
      </c>
      <c r="L195">
        <f>IF($A195=0,0,+VLOOKUP($F195,spisak!$C$11:$F$30,3,FALSE))</f>
        <v>0</v>
      </c>
      <c r="M195">
        <f>IF($A195=0,0,+VLOOKUP($F195,spisak!$C$11:$F$30,4,FALSE))</f>
        <v>0</v>
      </c>
      <c r="N195" s="140">
        <f t="shared" ref="N195" si="210">+IF(A195=0,0,"2016-procena")</f>
        <v>0</v>
      </c>
      <c r="O195" s="122">
        <f>IF(A195=0,0,+VLOOKUP($A195,'по изворима и контима'!$A$12:R$499,COLUMN('по изворима и контима'!L:L),FALSE))</f>
        <v>0</v>
      </c>
    </row>
    <row r="196" spans="1:15" x14ac:dyDescent="0.25">
      <c r="A196">
        <f t="shared" si="208"/>
        <v>0</v>
      </c>
      <c r="B196">
        <f t="shared" si="143"/>
        <v>0</v>
      </c>
      <c r="C196" s="121">
        <f>IF(A196=0,0,+spisak!A$4)</f>
        <v>0</v>
      </c>
      <c r="D196">
        <f>IF(A196=0,0,+spisak!C$4)</f>
        <v>0</v>
      </c>
      <c r="E196" s="169">
        <f>IF(A196=0,0,+spisak!#REF!)</f>
        <v>0</v>
      </c>
      <c r="F196">
        <f>IF(A196=0,0,+VLOOKUP($A196,'по изворима и контима'!$A$12:D$499,4,FALSE))</f>
        <v>0</v>
      </c>
      <c r="G196">
        <f>IF(A196=0,0,+VLOOKUP($A196,'по изворима и контима'!$A$12:G$499,5,FALSE))</f>
        <v>0</v>
      </c>
      <c r="H196">
        <f>IF(A196=0,0,+VLOOKUP($A196,'по изворима и контима'!$A$12:H$499,6,FALSE))</f>
        <v>0</v>
      </c>
      <c r="I196">
        <f>IF(A196=0,0,+VLOOKUP($A196,'по изворима и контима'!$A$12:H$499,7,FALSE))</f>
        <v>0</v>
      </c>
      <c r="J196">
        <f>IF(A196=0,0,+VLOOKUP($A196,'по изворима и контима'!$A$12:I$499,8,FALSE))</f>
        <v>0</v>
      </c>
      <c r="K196">
        <f>IF(B196=0,0,+VLOOKUP($A196,'по изворима и контима'!$A$12:J$499,9,FALSE))</f>
        <v>0</v>
      </c>
      <c r="L196">
        <f>IF($A196=0,0,+VLOOKUP($F196,spisak!$C$11:$F$30,3,FALSE))</f>
        <v>0</v>
      </c>
      <c r="M196">
        <f>IF($A196=0,0,+VLOOKUP($F196,spisak!$C$11:$F$30,4,FALSE))</f>
        <v>0</v>
      </c>
      <c r="N196" s="140">
        <f t="shared" ref="N196" si="211">+IF(A196=0,0,"2017")</f>
        <v>0</v>
      </c>
      <c r="O196" s="122">
        <f>IF(A196=0,0,+VLOOKUP($A196,'по изворима и контима'!$A$12:R$499,COLUMN('по изворима и контима'!M:M),FALSE))</f>
        <v>0</v>
      </c>
    </row>
    <row r="197" spans="1:15" x14ac:dyDescent="0.25">
      <c r="A197">
        <f t="shared" si="208"/>
        <v>0</v>
      </c>
      <c r="B197">
        <f t="shared" si="143"/>
        <v>0</v>
      </c>
      <c r="C197" s="121">
        <f>IF(A197=0,0,+spisak!A$4)</f>
        <v>0</v>
      </c>
      <c r="D197">
        <f>IF(A197=0,0,+spisak!C$4)</f>
        <v>0</v>
      </c>
      <c r="E197" s="169">
        <f>IF(A197=0,0,+spisak!#REF!)</f>
        <v>0</v>
      </c>
      <c r="F197">
        <f>IF(A197=0,0,+VLOOKUP($A197,'по изворима и контима'!$A$12:D$499,4,FALSE))</f>
        <v>0</v>
      </c>
      <c r="G197">
        <f>IF(A197=0,0,+VLOOKUP($A197,'по изворима и контима'!$A$12:G$499,5,FALSE))</f>
        <v>0</v>
      </c>
      <c r="H197">
        <f>IF(A197=0,0,+VLOOKUP($A197,'по изворима и контима'!$A$12:H$499,6,FALSE))</f>
        <v>0</v>
      </c>
      <c r="I197">
        <f>IF(A197=0,0,+VLOOKUP($A197,'по изворима и контима'!$A$12:H$499,7,FALSE))</f>
        <v>0</v>
      </c>
      <c r="J197">
        <f>IF(A197=0,0,+VLOOKUP($A197,'по изворима и контима'!$A$12:I$499,8,FALSE))</f>
        <v>0</v>
      </c>
      <c r="K197">
        <f>IF(B197=0,0,+VLOOKUP($A197,'по изворима и контима'!$A$12:J$499,9,FALSE))</f>
        <v>0</v>
      </c>
      <c r="L197">
        <f>IF($A197=0,0,+VLOOKUP($F197,spisak!$C$11:$F$30,3,FALSE))</f>
        <v>0</v>
      </c>
      <c r="M197">
        <f>IF($A197=0,0,+VLOOKUP($F197,spisak!$C$11:$F$30,4,FALSE))</f>
        <v>0</v>
      </c>
      <c r="N197" s="140">
        <f t="shared" ref="N197" si="212">+IF(A197=0,0,"2018")</f>
        <v>0</v>
      </c>
      <c r="O197" s="122">
        <f>IF(C197=0,0,+VLOOKUP($A197,'по изворима и контима'!$A$12:R$499,COLUMN('по изворима и контима'!N:N),FALSE))</f>
        <v>0</v>
      </c>
    </row>
    <row r="198" spans="1:15" x14ac:dyDescent="0.25">
      <c r="A198">
        <f t="shared" si="208"/>
        <v>0</v>
      </c>
      <c r="B198">
        <f t="shared" si="143"/>
        <v>0</v>
      </c>
      <c r="C198" s="121">
        <f>IF(A198=0,0,+spisak!A$4)</f>
        <v>0</v>
      </c>
      <c r="D198">
        <f>IF(A198=0,0,+spisak!C$4)</f>
        <v>0</v>
      </c>
      <c r="E198" s="169">
        <f>IF(A198=0,0,+spisak!#REF!)</f>
        <v>0</v>
      </c>
      <c r="F198">
        <f>IF(A198=0,0,+VLOOKUP($A198,'по изворима и контима'!$A$12:D$499,4,FALSE))</f>
        <v>0</v>
      </c>
      <c r="G198">
        <f>IF(A198=0,0,+VLOOKUP($A198,'по изворима и контима'!$A$12:G$499,5,FALSE))</f>
        <v>0</v>
      </c>
      <c r="H198">
        <f>IF(A198=0,0,+VLOOKUP($A198,'по изворима и контима'!$A$12:H$499,6,FALSE))</f>
        <v>0</v>
      </c>
      <c r="I198">
        <f>IF(A198=0,0,+VLOOKUP($A198,'по изворима и контима'!$A$12:H$499,7,FALSE))</f>
        <v>0</v>
      </c>
      <c r="J198">
        <f>IF(A198=0,0,+VLOOKUP($A198,'по изворима и контима'!$A$12:I$499,8,FALSE))</f>
        <v>0</v>
      </c>
      <c r="K198">
        <f>IF(B198=0,0,+VLOOKUP($A198,'по изворима и контима'!$A$12:J$499,9,FALSE))</f>
        <v>0</v>
      </c>
      <c r="L198">
        <f>IF($A198=0,0,+VLOOKUP($F198,spisak!$C$11:$F$30,3,FALSE))</f>
        <v>0</v>
      </c>
      <c r="M198">
        <f>IF($A198=0,0,+VLOOKUP($F198,spisak!$C$11:$F$30,4,FALSE))</f>
        <v>0</v>
      </c>
      <c r="N198" s="140">
        <f t="shared" ref="N198" si="213">+IF(A198=0,0,"2019")</f>
        <v>0</v>
      </c>
      <c r="O198" s="122">
        <f>IF(C198=0,0,+VLOOKUP($A198,'по изворима и контима'!$A$12:R$499,COLUMN('по изворима и контима'!O:O),FALSE))</f>
        <v>0</v>
      </c>
    </row>
    <row r="199" spans="1:15" x14ac:dyDescent="0.25">
      <c r="A199">
        <f t="shared" si="208"/>
        <v>0</v>
      </c>
      <c r="B199">
        <f t="shared" si="143"/>
        <v>0</v>
      </c>
      <c r="C199" s="121">
        <f>IF(A199=0,0,+spisak!A$4)</f>
        <v>0</v>
      </c>
      <c r="D199">
        <f>IF(A199=0,0,+spisak!C$4)</f>
        <v>0</v>
      </c>
      <c r="E199" s="169">
        <f>IF(A199=0,0,+spisak!#REF!)</f>
        <v>0</v>
      </c>
      <c r="F199">
        <f>IF(A199=0,0,+VLOOKUP($A199,'по изворима и контима'!$A$12:D$499,4,FALSE))</f>
        <v>0</v>
      </c>
      <c r="G199">
        <f>IF(A199=0,0,+VLOOKUP($A199,'по изворима и контима'!$A$12:G$499,5,FALSE))</f>
        <v>0</v>
      </c>
      <c r="H199">
        <f>IF(A199=0,0,+VLOOKUP($A199,'по изворима и контима'!$A$12:H$499,6,FALSE))</f>
        <v>0</v>
      </c>
      <c r="I199">
        <f>IF(A199=0,0,+VLOOKUP($A199,'по изворима и контима'!$A$12:H$499,7,FALSE))</f>
        <v>0</v>
      </c>
      <c r="J199">
        <f>IF(A199=0,0,+VLOOKUP($A199,'по изворима и контима'!$A$12:I$499,8,FALSE))</f>
        <v>0</v>
      </c>
      <c r="K199">
        <f>IF(B199=0,0,+VLOOKUP($A199,'по изворима и контима'!$A$12:J$499,9,FALSE))</f>
        <v>0</v>
      </c>
      <c r="L199">
        <f>IF($A199=0,0,+VLOOKUP($F199,spisak!$C$11:$F$30,3,FALSE))</f>
        <v>0</v>
      </c>
      <c r="M199">
        <f>IF($A199=0,0,+VLOOKUP($F199,spisak!$C$11:$F$30,4,FALSE))</f>
        <v>0</v>
      </c>
      <c r="N199" s="140">
        <f t="shared" ref="N199" si="214">+IF(A199=0,0,"nakon 2019")</f>
        <v>0</v>
      </c>
      <c r="O199" s="122">
        <f>IF(C199=0,0,+VLOOKUP($A199,'по изворима и контима'!$A$12:R$499,COLUMN('по изворима и контима'!P:P),FALSE))</f>
        <v>0</v>
      </c>
    </row>
    <row r="200" spans="1:15" x14ac:dyDescent="0.25">
      <c r="A200">
        <f>+IF(ISBLANK('по изворима и контима'!D208)=TRUE,0,1)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контима'!$A$12:D$499,4,FALSE))</f>
        <v>0</v>
      </c>
      <c r="G200">
        <f>IF(A200=0,0,+VLOOKUP($A200,'по изворима и контима'!$A$12:G$499,5,FALSE))</f>
        <v>0</v>
      </c>
      <c r="H200">
        <f>IF(A200=0,0,+VLOOKUP($A200,'по изворима и контима'!$A$12:H$499,6,FALSE))</f>
        <v>0</v>
      </c>
      <c r="I200">
        <f>IF(A200=0,0,+VLOOKUP($A200,'по изворима и контима'!$A$12:H$499,7,FALSE))</f>
        <v>0</v>
      </c>
      <c r="J200">
        <f>IF(A200=0,0,+VLOOKUP($A200,'по изворима и контима'!$A$12:I$499,8,FALSE))</f>
        <v>0</v>
      </c>
      <c r="K200">
        <f>IF(B200=0,0,+VLOOKUP($A200,'по изворима и контима'!$A$12:J$499,9,FALSE))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контима'!$A$12:L$499,COLUMN('по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контима'!$A$12:D$499,4,FALSE))</f>
        <v>0</v>
      </c>
      <c r="G201">
        <f>IF(A201=0,0,+VLOOKUP($A201,'по изворима и контима'!$A$12:G$499,5,FALSE))</f>
        <v>0</v>
      </c>
      <c r="H201">
        <f>IF(A201=0,0,+VLOOKUP($A201,'по изворима и контима'!$A$12:H$499,6,FALSE))</f>
        <v>0</v>
      </c>
      <c r="I201">
        <f>IF(A201=0,0,+VLOOKUP($A201,'по изворима и контима'!$A$12:H$499,7,FALSE))</f>
        <v>0</v>
      </c>
      <c r="J201">
        <f>IF(A201=0,0,+VLOOKUP($A201,'по изворима и контима'!$A$12:I$499,8,FALSE))</f>
        <v>0</v>
      </c>
      <c r="K201">
        <f>IF(B201=0,0,+VLOOKUP($A201,'по изворима и контима'!$A$12:J$499,9,FALSE))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контима'!$A$12:R$499,COLUMN('по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контима'!$A$12:D$499,4,FALSE))</f>
        <v>0</v>
      </c>
      <c r="G202">
        <f>IF(A202=0,0,+VLOOKUP($A202,'по изворима и контима'!$A$12:G$499,5,FALSE))</f>
        <v>0</v>
      </c>
      <c r="H202">
        <f>IF(A202=0,0,+VLOOKUP($A202,'по изворима и контима'!$A$12:H$499,6,FALSE))</f>
        <v>0</v>
      </c>
      <c r="I202">
        <f>IF(A202=0,0,+VLOOKUP($A202,'по изворима и контима'!$A$12:H$499,7,FALSE))</f>
        <v>0</v>
      </c>
      <c r="J202">
        <f>IF(A202=0,0,+VLOOKUP($A202,'по изворима и контима'!$A$12:I$499,8,FALSE))</f>
        <v>0</v>
      </c>
      <c r="K202">
        <f>IF(B202=0,0,+VLOOKUP($A202,'по изворима и контима'!$A$12:J$499,9,FALSE))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контима'!$A$12:R$499,COLUMN('по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контима'!$A$12:D$499,4,FALSE))</f>
        <v>0</v>
      </c>
      <c r="G203">
        <f>IF(A203=0,0,+VLOOKUP($A203,'по изворима и контима'!$A$12:G$499,5,FALSE))</f>
        <v>0</v>
      </c>
      <c r="H203">
        <f>IF(A203=0,0,+VLOOKUP($A203,'по изворима и контима'!$A$12:H$499,6,FALSE))</f>
        <v>0</v>
      </c>
      <c r="I203">
        <f>IF(A203=0,0,+VLOOKUP($A203,'по изворима и контима'!$A$12:H$499,7,FALSE))</f>
        <v>0</v>
      </c>
      <c r="J203">
        <f>IF(A203=0,0,+VLOOKUP($A203,'по изворима и контима'!$A$12:I$499,8,FALSE))</f>
        <v>0</v>
      </c>
      <c r="K203">
        <f>IF(B203=0,0,+VLOOKUP($A203,'по изворима и контима'!$A$12:J$499,9,FALSE))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контима'!$A$12:R$499,COLUMN('по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контима'!$A$12:D$499,4,FALSE))</f>
        <v>0</v>
      </c>
      <c r="G204">
        <f>IF(A204=0,0,+VLOOKUP($A204,'по изворима и контима'!$A$12:G$499,5,FALSE))</f>
        <v>0</v>
      </c>
      <c r="H204">
        <f>IF(A204=0,0,+VLOOKUP($A204,'по изворима и контима'!$A$12:H$499,6,FALSE))</f>
        <v>0</v>
      </c>
      <c r="I204">
        <f>IF(A204=0,0,+VLOOKUP($A204,'по изворима и контима'!$A$12:H$499,7,FALSE))</f>
        <v>0</v>
      </c>
      <c r="J204">
        <f>IF(A204=0,0,+VLOOKUP($A204,'по изворима и контима'!$A$12:I$499,8,FALSE))</f>
        <v>0</v>
      </c>
      <c r="K204">
        <f>IF(B204=0,0,+VLOOKUP($A204,'по изворима и контима'!$A$12:J$499,9,FALSE))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контима'!$A$12:R$499,COLUMN('по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контима'!$A$12:D$499,4,FALSE))</f>
        <v>0</v>
      </c>
      <c r="G205">
        <f>IF(A205=0,0,+VLOOKUP($A205,'по изворима и контима'!$A$12:G$499,5,FALSE))</f>
        <v>0</v>
      </c>
      <c r="H205">
        <f>IF(A205=0,0,+VLOOKUP($A205,'по изворима и контима'!$A$12:H$499,6,FALSE))</f>
        <v>0</v>
      </c>
      <c r="I205">
        <f>IF(A205=0,0,+VLOOKUP($A205,'по изворима и контима'!$A$12:H$499,7,FALSE))</f>
        <v>0</v>
      </c>
      <c r="J205">
        <f>IF(A205=0,0,+VLOOKUP($A205,'по изворима и контима'!$A$12:I$499,8,FALSE))</f>
        <v>0</v>
      </c>
      <c r="K205">
        <f>IF(B205=0,0,+VLOOKUP($A205,'по изворима и контима'!$A$12:J$499,9,FALSE))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контима'!$A$12:R$499,COLUMN('по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контима'!$A$12:D$499,4,FALSE))</f>
        <v>0</v>
      </c>
      <c r="G206">
        <f>IF(A206=0,0,+VLOOKUP($A206,'по изворима и контима'!$A$12:G$499,5,FALSE))</f>
        <v>0</v>
      </c>
      <c r="H206">
        <f>IF(A206=0,0,+VLOOKUP($A206,'по изворима и контима'!$A$12:H$499,6,FALSE))</f>
        <v>0</v>
      </c>
      <c r="I206">
        <f>IF(A206=0,0,+VLOOKUP($A206,'по изворима и контима'!$A$12:H$499,7,FALSE))</f>
        <v>0</v>
      </c>
      <c r="J206">
        <f>IF(A206=0,0,+VLOOKUP($A206,'по изворима и контима'!$A$12:I$499,8,FALSE))</f>
        <v>0</v>
      </c>
      <c r="K206">
        <f>IF(B206=0,0,+VLOOKUP($A206,'по изворима и контима'!$A$12:J$499,9,FALSE))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контима'!$A$12:R$499,COLUMN('по изворима и контима'!P:P),FALSE))</f>
        <v>0</v>
      </c>
    </row>
    <row r="207" spans="1:15" x14ac:dyDescent="0.25">
      <c r="A207">
        <f>+IF(MAX(A$4:A204)&gt;=A$1,0,MAX(A$4:A204)+1)</f>
        <v>0</v>
      </c>
      <c r="B207">
        <f t="shared" si="215"/>
        <v>0</v>
      </c>
      <c r="C207" s="121">
        <f>IF(A207=0,0,+spisak!A$4)</f>
        <v>0</v>
      </c>
      <c r="D207">
        <f>IF(A207=0,0,+spisak!C$4)</f>
        <v>0</v>
      </c>
      <c r="E207" s="169">
        <f>IF(A207=0,0,+spisak!#REF!)</f>
        <v>0</v>
      </c>
      <c r="F207">
        <f>IF(A207=0,0,+VLOOKUP($A207,'по изворима и контима'!$A$12:D$499,4,FALSE))</f>
        <v>0</v>
      </c>
      <c r="G207">
        <f>IF(A207=0,0,+VLOOKUP($A207,'по изворима и контима'!$A$12:G$499,5,FALSE))</f>
        <v>0</v>
      </c>
      <c r="H207">
        <f>IF(A207=0,0,+VLOOKUP($A207,'по изворима и контима'!$A$12:H$499,6,FALSE))</f>
        <v>0</v>
      </c>
      <c r="I207">
        <f>IF(A207=0,0,+VLOOKUP($A207,'по изворима и контима'!$A$12:H$499,7,FALSE))</f>
        <v>0</v>
      </c>
      <c r="J207">
        <f>IF(A207=0,0,+VLOOKUP($A207,'по изворима и контима'!$A$12:I$499,8,FALSE))</f>
        <v>0</v>
      </c>
      <c r="K207">
        <f>IF(B207=0,0,+VLOOKUP($A207,'по изворима и контима'!$A$12:J$499,9,FALSE))</f>
        <v>0</v>
      </c>
      <c r="L207">
        <f>IF($A207=0,0,+VLOOKUP($F207,spisak!$C$11:$F$30,3,FALSE))</f>
        <v>0</v>
      </c>
      <c r="M207">
        <f>IF($A207=0,0,+VLOOKUP($F207,spisak!$C$11:$F$30,4,FALSE))</f>
        <v>0</v>
      </c>
      <c r="N207" s="140">
        <f t="shared" ref="N207" si="224">+IF(A207=0,0,"do 2015")</f>
        <v>0</v>
      </c>
      <c r="O207" s="122">
        <f>IF(A207=0,0,+VLOOKUP($A207,'по изворима и контима'!$A$12:L$499,COLUMN('по изворима и контима'!J:J),FALSE))</f>
        <v>0</v>
      </c>
    </row>
    <row r="208" spans="1:15" x14ac:dyDescent="0.25">
      <c r="A208">
        <f>+A207</f>
        <v>0</v>
      </c>
      <c r="B208">
        <f t="shared" si="215"/>
        <v>0</v>
      </c>
      <c r="C208" s="121">
        <f>IF(A208=0,0,+spisak!A$4)</f>
        <v>0</v>
      </c>
      <c r="D208">
        <f>IF(A208=0,0,+spisak!C$4)</f>
        <v>0</v>
      </c>
      <c r="E208" s="169">
        <f>IF(A208=0,0,+spisak!#REF!)</f>
        <v>0</v>
      </c>
      <c r="F208">
        <f>IF(A208=0,0,+VLOOKUP($A208,'по изворима и контима'!$A$12:D$499,4,FALSE))</f>
        <v>0</v>
      </c>
      <c r="G208">
        <f>IF(A208=0,0,+VLOOKUP($A208,'по изворима и контима'!$A$12:G$499,5,FALSE))</f>
        <v>0</v>
      </c>
      <c r="H208">
        <f>IF(A208=0,0,+VLOOKUP($A208,'по изворима и контима'!$A$12:H$499,6,FALSE))</f>
        <v>0</v>
      </c>
      <c r="I208">
        <f>IF(A208=0,0,+VLOOKUP($A208,'по изворима и контима'!$A$12:H$499,7,FALSE))</f>
        <v>0</v>
      </c>
      <c r="J208">
        <f>IF(A208=0,0,+VLOOKUP($A208,'по изворима и контима'!$A$12:I$499,8,FALSE))</f>
        <v>0</v>
      </c>
      <c r="K208">
        <f>IF(B208=0,0,+VLOOKUP($A208,'по изворима и контима'!$A$12:J$499,9,FALSE))</f>
        <v>0</v>
      </c>
      <c r="L208">
        <f>IF($A208=0,0,+VLOOKUP($F208,spisak!$C$11:$F$30,3,FALSE))</f>
        <v>0</v>
      </c>
      <c r="M208">
        <f>IF($A208=0,0,+VLOOKUP($F208,spisak!$C$11:$F$30,4,FALSE))</f>
        <v>0</v>
      </c>
      <c r="N208" s="140">
        <f t="shared" ref="N208" si="225">+IF(A208=0,0,"2016-plan")</f>
        <v>0</v>
      </c>
      <c r="O208" s="122">
        <f>IF(A208=0,0,+VLOOKUP($A208,'по изворима и контима'!$A$12:R$499,COLUMN('по изворима и контима'!K:K),FALSE))</f>
        <v>0</v>
      </c>
    </row>
    <row r="209" spans="1:15" x14ac:dyDescent="0.25">
      <c r="A209">
        <f t="shared" ref="A209:A220" si="226">+A208</f>
        <v>0</v>
      </c>
      <c r="B209">
        <f t="shared" si="215"/>
        <v>0</v>
      </c>
      <c r="C209" s="121">
        <f>IF(A209=0,0,+spisak!A$4)</f>
        <v>0</v>
      </c>
      <c r="D209">
        <f>IF(A209=0,0,+spisak!C$4)</f>
        <v>0</v>
      </c>
      <c r="E209" s="169">
        <f>IF(A209=0,0,+spisak!#REF!)</f>
        <v>0</v>
      </c>
      <c r="F209">
        <f>IF(A209=0,0,+VLOOKUP($A209,'по изворима и контима'!$A$12:D$499,4,FALSE))</f>
        <v>0</v>
      </c>
      <c r="G209">
        <f>IF(A209=0,0,+VLOOKUP($A209,'по изворима и контима'!$A$12:G$499,5,FALSE))</f>
        <v>0</v>
      </c>
      <c r="H209">
        <f>IF(A209=0,0,+VLOOKUP($A209,'по изворима и контима'!$A$12:H$499,6,FALSE))</f>
        <v>0</v>
      </c>
      <c r="I209">
        <f>IF(A209=0,0,+VLOOKUP($A209,'по изворима и контима'!$A$12:H$499,7,FALSE))</f>
        <v>0</v>
      </c>
      <c r="J209">
        <f>IF(A209=0,0,+VLOOKUP($A209,'по изворима и контима'!$A$12:I$499,8,FALSE))</f>
        <v>0</v>
      </c>
      <c r="K209">
        <f>IF(B209=0,0,+VLOOKUP($A209,'по изворима и контима'!$A$12:J$499,9,FALSE))</f>
        <v>0</v>
      </c>
      <c r="L209">
        <f>IF($A209=0,0,+VLOOKUP($F209,spisak!$C$11:$F$30,3,FALSE))</f>
        <v>0</v>
      </c>
      <c r="M209">
        <f>IF($A209=0,0,+VLOOKUP($F209,spisak!$C$11:$F$30,4,FALSE))</f>
        <v>0</v>
      </c>
      <c r="N209" s="140">
        <f t="shared" ref="N209" si="227">+IF(A209=0,0,"2016-procena")</f>
        <v>0</v>
      </c>
      <c r="O209" s="122">
        <f>IF(A209=0,0,+VLOOKUP($A209,'по изворима и контима'!$A$12:R$499,COLUMN('по изворима и контима'!L:L),FALSE))</f>
        <v>0</v>
      </c>
    </row>
    <row r="210" spans="1:15" x14ac:dyDescent="0.25">
      <c r="A210">
        <f t="shared" si="226"/>
        <v>0</v>
      </c>
      <c r="B210">
        <f t="shared" si="215"/>
        <v>0</v>
      </c>
      <c r="C210" s="121">
        <f>IF(A210=0,0,+spisak!A$4)</f>
        <v>0</v>
      </c>
      <c r="D210">
        <f>IF(A210=0,0,+spisak!C$4)</f>
        <v>0</v>
      </c>
      <c r="E210" s="169">
        <f>IF(A210=0,0,+spisak!#REF!)</f>
        <v>0</v>
      </c>
      <c r="F210">
        <f>IF(A210=0,0,+VLOOKUP($A210,'по изворима и контима'!$A$12:D$499,4,FALSE))</f>
        <v>0</v>
      </c>
      <c r="G210">
        <f>IF(A210=0,0,+VLOOKUP($A210,'по изворима и контима'!$A$12:G$499,5,FALSE))</f>
        <v>0</v>
      </c>
      <c r="H210">
        <f>IF(A210=0,0,+VLOOKUP($A210,'по изворима и контима'!$A$12:H$499,6,FALSE))</f>
        <v>0</v>
      </c>
      <c r="I210">
        <f>IF(A210=0,0,+VLOOKUP($A210,'по изворима и контима'!$A$12:H$499,7,FALSE))</f>
        <v>0</v>
      </c>
      <c r="J210">
        <f>IF(A210=0,0,+VLOOKUP($A210,'по изворима и контима'!$A$12:I$499,8,FALSE))</f>
        <v>0</v>
      </c>
      <c r="K210">
        <f>IF(B210=0,0,+VLOOKUP($A210,'по изворима и контима'!$A$12:J$499,9,FALSE))</f>
        <v>0</v>
      </c>
      <c r="L210">
        <f>IF($A210=0,0,+VLOOKUP($F210,spisak!$C$11:$F$30,3,FALSE))</f>
        <v>0</v>
      </c>
      <c r="M210">
        <f>IF($A210=0,0,+VLOOKUP($F210,spisak!$C$11:$F$30,4,FALSE))</f>
        <v>0</v>
      </c>
      <c r="N210" s="140">
        <f t="shared" ref="N210" si="228">+IF(A210=0,0,"2017")</f>
        <v>0</v>
      </c>
      <c r="O210" s="122">
        <f>IF(A210=0,0,+VLOOKUP($A210,'по изворима и контима'!$A$12:R$499,COLUMN('по изворима и контима'!M:M),FALSE))</f>
        <v>0</v>
      </c>
    </row>
    <row r="211" spans="1:15" x14ac:dyDescent="0.25">
      <c r="A211">
        <f t="shared" si="226"/>
        <v>0</v>
      </c>
      <c r="B211">
        <f t="shared" si="215"/>
        <v>0</v>
      </c>
      <c r="C211" s="121">
        <f>IF(A211=0,0,+spisak!A$4)</f>
        <v>0</v>
      </c>
      <c r="D211">
        <f>IF(A211=0,0,+spisak!C$4)</f>
        <v>0</v>
      </c>
      <c r="E211" s="169">
        <f>IF(A211=0,0,+spisak!#REF!)</f>
        <v>0</v>
      </c>
      <c r="F211">
        <f>IF(A211=0,0,+VLOOKUP($A211,'по изворима и контима'!$A$12:D$499,4,FALSE))</f>
        <v>0</v>
      </c>
      <c r="G211">
        <f>IF(A211=0,0,+VLOOKUP($A211,'по изворима и контима'!$A$12:G$499,5,FALSE))</f>
        <v>0</v>
      </c>
      <c r="H211">
        <f>IF(A211=0,0,+VLOOKUP($A211,'по изворима и контима'!$A$12:H$499,6,FALSE))</f>
        <v>0</v>
      </c>
      <c r="I211">
        <f>IF(A211=0,0,+VLOOKUP($A211,'по изворима и контима'!$A$12:H$499,7,FALSE))</f>
        <v>0</v>
      </c>
      <c r="J211">
        <f>IF(A211=0,0,+VLOOKUP($A211,'по изворима и контима'!$A$12:I$499,8,FALSE))</f>
        <v>0</v>
      </c>
      <c r="K211">
        <f>IF(B211=0,0,+VLOOKUP($A211,'по изворима и контима'!$A$12:J$499,9,FALSE))</f>
        <v>0</v>
      </c>
      <c r="L211">
        <f>IF($A211=0,0,+VLOOKUP($F211,spisak!$C$11:$F$30,3,FALSE))</f>
        <v>0</v>
      </c>
      <c r="M211">
        <f>IF($A211=0,0,+VLOOKUP($F211,spisak!$C$11:$F$30,4,FALSE))</f>
        <v>0</v>
      </c>
      <c r="N211" s="140">
        <f t="shared" ref="N211" si="229">+IF(A211=0,0,"2018")</f>
        <v>0</v>
      </c>
      <c r="O211" s="122">
        <f>IF(C211=0,0,+VLOOKUP($A211,'по изворима и контима'!$A$12:R$499,COLUMN('по изворима и контима'!N:N),FALSE))</f>
        <v>0</v>
      </c>
    </row>
    <row r="212" spans="1:15" x14ac:dyDescent="0.25">
      <c r="A212">
        <f t="shared" si="226"/>
        <v>0</v>
      </c>
      <c r="B212">
        <f t="shared" si="215"/>
        <v>0</v>
      </c>
      <c r="C212" s="121">
        <f>IF(A212=0,0,+spisak!A$4)</f>
        <v>0</v>
      </c>
      <c r="D212">
        <f>IF(A212=0,0,+spisak!C$4)</f>
        <v>0</v>
      </c>
      <c r="E212" s="169">
        <f>IF(A212=0,0,+spisak!#REF!)</f>
        <v>0</v>
      </c>
      <c r="F212">
        <f>IF(A212=0,0,+VLOOKUP($A212,'по изворима и контима'!$A$12:D$499,4,FALSE))</f>
        <v>0</v>
      </c>
      <c r="G212">
        <f>IF(A212=0,0,+VLOOKUP($A212,'по изворима и контима'!$A$12:G$499,5,FALSE))</f>
        <v>0</v>
      </c>
      <c r="H212">
        <f>IF(A212=0,0,+VLOOKUP($A212,'по изворима и контима'!$A$12:H$499,6,FALSE))</f>
        <v>0</v>
      </c>
      <c r="I212">
        <f>IF(A212=0,0,+VLOOKUP($A212,'по изворима и контима'!$A$12:H$499,7,FALSE))</f>
        <v>0</v>
      </c>
      <c r="J212">
        <f>IF(A212=0,0,+VLOOKUP($A212,'по изворима и контима'!$A$12:I$499,8,FALSE))</f>
        <v>0</v>
      </c>
      <c r="K212">
        <f>IF(B212=0,0,+VLOOKUP($A212,'по изворима и контима'!$A$12:J$499,9,FALSE))</f>
        <v>0</v>
      </c>
      <c r="L212">
        <f>IF($A212=0,0,+VLOOKUP($F212,spisak!$C$11:$F$30,3,FALSE))</f>
        <v>0</v>
      </c>
      <c r="M212">
        <f>IF($A212=0,0,+VLOOKUP($F212,spisak!$C$11:$F$30,4,FALSE))</f>
        <v>0</v>
      </c>
      <c r="N212" s="140">
        <f t="shared" ref="N212" si="230">+IF(A212=0,0,"2019")</f>
        <v>0</v>
      </c>
      <c r="O212" s="122">
        <f>IF(C212=0,0,+VLOOKUP($A212,'по изворима и контима'!$A$12:R$499,COLUMN('по изворима и контима'!O:O),FALSE))</f>
        <v>0</v>
      </c>
    </row>
    <row r="213" spans="1:15" x14ac:dyDescent="0.25">
      <c r="A213">
        <f t="shared" si="226"/>
        <v>0</v>
      </c>
      <c r="B213">
        <f t="shared" si="215"/>
        <v>0</v>
      </c>
      <c r="C213" s="121">
        <f>IF(A213=0,0,+spisak!A$4)</f>
        <v>0</v>
      </c>
      <c r="D213">
        <f>IF(A213=0,0,+spisak!C$4)</f>
        <v>0</v>
      </c>
      <c r="E213" s="169">
        <f>IF(A213=0,0,+spisak!#REF!)</f>
        <v>0</v>
      </c>
      <c r="F213">
        <f>IF(A213=0,0,+VLOOKUP($A213,'по изворима и контима'!$A$12:D$499,4,FALSE))</f>
        <v>0</v>
      </c>
      <c r="G213">
        <f>IF(A213=0,0,+VLOOKUP($A213,'по изворима и контима'!$A$12:G$499,5,FALSE))</f>
        <v>0</v>
      </c>
      <c r="H213">
        <f>IF(A213=0,0,+VLOOKUP($A213,'по изворима и контима'!$A$12:H$499,6,FALSE))</f>
        <v>0</v>
      </c>
      <c r="I213">
        <f>IF(A213=0,0,+VLOOKUP($A213,'по изворима и контима'!$A$12:H$499,7,FALSE))</f>
        <v>0</v>
      </c>
      <c r="J213">
        <f>IF(A213=0,0,+VLOOKUP($A213,'по изворима и контима'!$A$12:I$499,8,FALSE))</f>
        <v>0</v>
      </c>
      <c r="K213">
        <f>IF(B213=0,0,+VLOOKUP($A213,'по изворима и контима'!$A$12:J$499,9,FALSE))</f>
        <v>0</v>
      </c>
      <c r="L213">
        <f>IF($A213=0,0,+VLOOKUP($F213,spisak!$C$11:$F$30,3,FALSE))</f>
        <v>0</v>
      </c>
      <c r="M213">
        <f>IF($A213=0,0,+VLOOKUP($F213,spisak!$C$11:$F$30,4,FALSE))</f>
        <v>0</v>
      </c>
      <c r="N213" s="140">
        <f t="shared" ref="N213" si="231">+IF(A213=0,0,"nakon 2019")</f>
        <v>0</v>
      </c>
      <c r="O213" s="122">
        <f>IF(C213=0,0,+VLOOKUP($A213,'по изворима и контима'!$A$12:R$499,COLUMN('по изворима и контима'!P:P),FALSE))</f>
        <v>0</v>
      </c>
    </row>
    <row r="214" spans="1:15" x14ac:dyDescent="0.25">
      <c r="A214">
        <f>+IF(MAX(A$4:A211)&gt;=A$1,0,MAX(A$4:A211)+1)</f>
        <v>0</v>
      </c>
      <c r="B214">
        <f t="shared" si="215"/>
        <v>0</v>
      </c>
      <c r="C214" s="121">
        <f>IF(A214=0,0,+spisak!A$4)</f>
        <v>0</v>
      </c>
      <c r="D214">
        <f>IF(A214=0,0,+spisak!C$4)</f>
        <v>0</v>
      </c>
      <c r="E214" s="169">
        <f>IF(A214=0,0,+spisak!#REF!)</f>
        <v>0</v>
      </c>
      <c r="F214">
        <f>IF(A214=0,0,+VLOOKUP($A214,'по изворима и контима'!$A$12:D$499,4,FALSE))</f>
        <v>0</v>
      </c>
      <c r="G214">
        <f>IF(A214=0,0,+VLOOKUP($A214,'по изворима и контима'!$A$12:G$499,5,FALSE))</f>
        <v>0</v>
      </c>
      <c r="H214">
        <f>IF(A214=0,0,+VLOOKUP($A214,'по изворима и контима'!$A$12:H$499,6,FALSE))</f>
        <v>0</v>
      </c>
      <c r="I214">
        <f>IF(A214=0,0,+VLOOKUP($A214,'по изворима и контима'!$A$12:H$499,7,FALSE))</f>
        <v>0</v>
      </c>
      <c r="J214">
        <f>IF(A214=0,0,+VLOOKUP($A214,'по изворима и контима'!$A$12:I$499,8,FALSE))</f>
        <v>0</v>
      </c>
      <c r="K214">
        <f>IF(B214=0,0,+VLOOKUP($A214,'по изворима и контима'!$A$12:J$499,9,FALSE))</f>
        <v>0</v>
      </c>
      <c r="L214">
        <f>IF($A214=0,0,+VLOOKUP($F214,spisak!$C$11:$F$30,3,FALSE))</f>
        <v>0</v>
      </c>
      <c r="M214">
        <f>IF($A214=0,0,+VLOOKUP($F214,spisak!$C$11:$F$30,4,FALSE))</f>
        <v>0</v>
      </c>
      <c r="N214" s="140">
        <f t="shared" ref="N214" si="232">+IF(A214=0,0,"do 2015")</f>
        <v>0</v>
      </c>
      <c r="O214" s="122">
        <f>IF(A214=0,0,+VLOOKUP($A214,'по изворима и контима'!$A$12:L$499,COLUMN('по изворима и контима'!J:J),FALSE))</f>
        <v>0</v>
      </c>
    </row>
    <row r="215" spans="1:15" x14ac:dyDescent="0.25">
      <c r="A215">
        <f>+A214</f>
        <v>0</v>
      </c>
      <c r="B215">
        <f t="shared" si="215"/>
        <v>0</v>
      </c>
      <c r="C215" s="121">
        <f>IF(A215=0,0,+spisak!A$4)</f>
        <v>0</v>
      </c>
      <c r="D215">
        <f>IF(A215=0,0,+spisak!C$4)</f>
        <v>0</v>
      </c>
      <c r="E215" s="169">
        <f>IF(A215=0,0,+spisak!#REF!)</f>
        <v>0</v>
      </c>
      <c r="F215">
        <f>IF(A215=0,0,+VLOOKUP($A215,'по изворима и контима'!$A$12:D$499,4,FALSE))</f>
        <v>0</v>
      </c>
      <c r="G215">
        <f>IF(A215=0,0,+VLOOKUP($A215,'по изворима и контима'!$A$12:G$499,5,FALSE))</f>
        <v>0</v>
      </c>
      <c r="H215">
        <f>IF(A215=0,0,+VLOOKUP($A215,'по изворима и контима'!$A$12:H$499,6,FALSE))</f>
        <v>0</v>
      </c>
      <c r="I215">
        <f>IF(A215=0,0,+VLOOKUP($A215,'по изворима и контима'!$A$12:H$499,7,FALSE))</f>
        <v>0</v>
      </c>
      <c r="J215">
        <f>IF(A215=0,0,+VLOOKUP($A215,'по изворима и контима'!$A$12:I$499,8,FALSE))</f>
        <v>0</v>
      </c>
      <c r="K215">
        <f>IF(B215=0,0,+VLOOKUP($A215,'по изворима и контима'!$A$12:J$499,9,FALSE))</f>
        <v>0</v>
      </c>
      <c r="L215">
        <f>IF($A215=0,0,+VLOOKUP($F215,spisak!$C$11:$F$30,3,FALSE))</f>
        <v>0</v>
      </c>
      <c r="M215">
        <f>IF($A215=0,0,+VLOOKUP($F215,spisak!$C$11:$F$30,4,FALSE))</f>
        <v>0</v>
      </c>
      <c r="N215" s="140">
        <f t="shared" ref="N215" si="233">+IF(A215=0,0,"2016-plan")</f>
        <v>0</v>
      </c>
      <c r="O215" s="122">
        <f>IF(A215=0,0,+VLOOKUP($A215,'по изворима и контима'!$A$12:R$499,COLUMN('по изворима и контима'!K:K),FALSE))</f>
        <v>0</v>
      </c>
    </row>
    <row r="216" spans="1:15" x14ac:dyDescent="0.25">
      <c r="A216">
        <f t="shared" si="226"/>
        <v>0</v>
      </c>
      <c r="B216">
        <f t="shared" si="215"/>
        <v>0</v>
      </c>
      <c r="C216" s="121">
        <f>IF(A216=0,0,+spisak!A$4)</f>
        <v>0</v>
      </c>
      <c r="D216">
        <f>IF(A216=0,0,+spisak!C$4)</f>
        <v>0</v>
      </c>
      <c r="E216" s="169">
        <f>IF(A216=0,0,+spisak!#REF!)</f>
        <v>0</v>
      </c>
      <c r="F216">
        <f>IF(A216=0,0,+VLOOKUP($A216,'по изворима и контима'!$A$12:D$499,4,FALSE))</f>
        <v>0</v>
      </c>
      <c r="G216">
        <f>IF(A216=0,0,+VLOOKUP($A216,'по изворима и контима'!$A$12:G$499,5,FALSE))</f>
        <v>0</v>
      </c>
      <c r="H216">
        <f>IF(A216=0,0,+VLOOKUP($A216,'по изворима и контима'!$A$12:H$499,6,FALSE))</f>
        <v>0</v>
      </c>
      <c r="I216">
        <f>IF(A216=0,0,+VLOOKUP($A216,'по изворима и контима'!$A$12:H$499,7,FALSE))</f>
        <v>0</v>
      </c>
      <c r="J216">
        <f>IF(A216=0,0,+VLOOKUP($A216,'по изворима и контима'!$A$12:I$499,8,FALSE))</f>
        <v>0</v>
      </c>
      <c r="K216">
        <f>IF(B216=0,0,+VLOOKUP($A216,'по изворима и контима'!$A$12:J$499,9,FALSE))</f>
        <v>0</v>
      </c>
      <c r="L216">
        <f>IF($A216=0,0,+VLOOKUP($F216,spisak!$C$11:$F$30,3,FALSE))</f>
        <v>0</v>
      </c>
      <c r="M216">
        <f>IF($A216=0,0,+VLOOKUP($F216,spisak!$C$11:$F$30,4,FALSE))</f>
        <v>0</v>
      </c>
      <c r="N216" s="140">
        <f t="shared" ref="N216" si="234">+IF(A216=0,0,"2016-procena")</f>
        <v>0</v>
      </c>
      <c r="O216" s="122">
        <f>IF(A216=0,0,+VLOOKUP($A216,'по изворима и контима'!$A$12:R$499,COLUMN('по изворима и контима'!L:L),FALSE))</f>
        <v>0</v>
      </c>
    </row>
    <row r="217" spans="1:15" x14ac:dyDescent="0.25">
      <c r="A217">
        <f t="shared" si="226"/>
        <v>0</v>
      </c>
      <c r="B217">
        <f t="shared" si="215"/>
        <v>0</v>
      </c>
      <c r="C217" s="121">
        <f>IF(A217=0,0,+spisak!A$4)</f>
        <v>0</v>
      </c>
      <c r="D217">
        <f>IF(A217=0,0,+spisak!C$4)</f>
        <v>0</v>
      </c>
      <c r="E217" s="169">
        <f>IF(A217=0,0,+spisak!#REF!)</f>
        <v>0</v>
      </c>
      <c r="F217">
        <f>IF(A217=0,0,+VLOOKUP($A217,'по изворима и контима'!$A$12:D$499,4,FALSE))</f>
        <v>0</v>
      </c>
      <c r="G217">
        <f>IF(A217=0,0,+VLOOKUP($A217,'по изворима и контима'!$A$12:G$499,5,FALSE))</f>
        <v>0</v>
      </c>
      <c r="H217">
        <f>IF(A217=0,0,+VLOOKUP($A217,'по изворима и контима'!$A$12:H$499,6,FALSE))</f>
        <v>0</v>
      </c>
      <c r="I217">
        <f>IF(A217=0,0,+VLOOKUP($A217,'по изворима и контима'!$A$12:H$499,7,FALSE))</f>
        <v>0</v>
      </c>
      <c r="J217">
        <f>IF(A217=0,0,+VLOOKUP($A217,'по изворима и контима'!$A$12:I$499,8,FALSE))</f>
        <v>0</v>
      </c>
      <c r="K217">
        <f>IF(B217=0,0,+VLOOKUP($A217,'по изворима и контима'!$A$12:J$499,9,FALSE))</f>
        <v>0</v>
      </c>
      <c r="L217">
        <f>IF($A217=0,0,+VLOOKUP($F217,spisak!$C$11:$F$30,3,FALSE))</f>
        <v>0</v>
      </c>
      <c r="M217">
        <f>IF($A217=0,0,+VLOOKUP($F217,spisak!$C$11:$F$30,4,FALSE))</f>
        <v>0</v>
      </c>
      <c r="N217" s="140">
        <f t="shared" ref="N217" si="235">+IF(A217=0,0,"2017")</f>
        <v>0</v>
      </c>
      <c r="O217" s="122">
        <f>IF(A217=0,0,+VLOOKUP($A217,'по изворима и контима'!$A$12:R$499,COLUMN('по изворима и контима'!M:M),FALSE))</f>
        <v>0</v>
      </c>
    </row>
    <row r="218" spans="1:15" x14ac:dyDescent="0.25">
      <c r="A218">
        <f t="shared" si="226"/>
        <v>0</v>
      </c>
      <c r="B218">
        <f t="shared" si="215"/>
        <v>0</v>
      </c>
      <c r="C218" s="121">
        <f>IF(A218=0,0,+spisak!A$4)</f>
        <v>0</v>
      </c>
      <c r="D218">
        <f>IF(A218=0,0,+spisak!C$4)</f>
        <v>0</v>
      </c>
      <c r="E218" s="169">
        <f>IF(A218=0,0,+spisak!#REF!)</f>
        <v>0</v>
      </c>
      <c r="F218">
        <f>IF(A218=0,0,+VLOOKUP($A218,'по изворима и контима'!$A$12:D$499,4,FALSE))</f>
        <v>0</v>
      </c>
      <c r="G218">
        <f>IF(A218=0,0,+VLOOKUP($A218,'по изворима и контима'!$A$12:G$499,5,FALSE))</f>
        <v>0</v>
      </c>
      <c r="H218">
        <f>IF(A218=0,0,+VLOOKUP($A218,'по изворима и контима'!$A$12:H$499,6,FALSE))</f>
        <v>0</v>
      </c>
      <c r="I218">
        <f>IF(A218=0,0,+VLOOKUP($A218,'по изворима и контима'!$A$12:H$499,7,FALSE))</f>
        <v>0</v>
      </c>
      <c r="J218">
        <f>IF(A218=0,0,+VLOOKUP($A218,'по изворима и контима'!$A$12:I$499,8,FALSE))</f>
        <v>0</v>
      </c>
      <c r="K218">
        <f>IF(B218=0,0,+VLOOKUP($A218,'по изворима и контима'!$A$12:J$499,9,FALSE))</f>
        <v>0</v>
      </c>
      <c r="L218">
        <f>IF($A218=0,0,+VLOOKUP($F218,spisak!$C$11:$F$30,3,FALSE))</f>
        <v>0</v>
      </c>
      <c r="M218">
        <f>IF($A218=0,0,+VLOOKUP($F218,spisak!$C$11:$F$30,4,FALSE))</f>
        <v>0</v>
      </c>
      <c r="N218" s="140">
        <f t="shared" ref="N218" si="236">+IF(A218=0,0,"2018")</f>
        <v>0</v>
      </c>
      <c r="O218" s="122">
        <f>IF(C218=0,0,+VLOOKUP($A218,'по изворима и контима'!$A$12:R$499,COLUMN('по изворима и контима'!N:N),FALSE))</f>
        <v>0</v>
      </c>
    </row>
    <row r="219" spans="1:15" x14ac:dyDescent="0.25">
      <c r="A219">
        <f t="shared" si="226"/>
        <v>0</v>
      </c>
      <c r="B219">
        <f t="shared" si="215"/>
        <v>0</v>
      </c>
      <c r="C219" s="121">
        <f>IF(A219=0,0,+spisak!A$4)</f>
        <v>0</v>
      </c>
      <c r="D219">
        <f>IF(A219=0,0,+spisak!C$4)</f>
        <v>0</v>
      </c>
      <c r="E219" s="169">
        <f>IF(A219=0,0,+spisak!#REF!)</f>
        <v>0</v>
      </c>
      <c r="F219">
        <f>IF(A219=0,0,+VLOOKUP($A219,'по изворима и контима'!$A$12:D$499,4,FALSE))</f>
        <v>0</v>
      </c>
      <c r="G219">
        <f>IF(A219=0,0,+VLOOKUP($A219,'по изворима и контима'!$A$12:G$499,5,FALSE))</f>
        <v>0</v>
      </c>
      <c r="H219">
        <f>IF(A219=0,0,+VLOOKUP($A219,'по изворима и контима'!$A$12:H$499,6,FALSE))</f>
        <v>0</v>
      </c>
      <c r="I219">
        <f>IF(A219=0,0,+VLOOKUP($A219,'по изворима и контима'!$A$12:H$499,7,FALSE))</f>
        <v>0</v>
      </c>
      <c r="J219">
        <f>IF(A219=0,0,+VLOOKUP($A219,'по изворима и контима'!$A$12:I$499,8,FALSE))</f>
        <v>0</v>
      </c>
      <c r="K219">
        <f>IF(B219=0,0,+VLOOKUP($A219,'по изворима и контима'!$A$12:J$499,9,FALSE))</f>
        <v>0</v>
      </c>
      <c r="L219">
        <f>IF($A219=0,0,+VLOOKUP($F219,spisak!$C$11:$F$30,3,FALSE))</f>
        <v>0</v>
      </c>
      <c r="M219">
        <f>IF($A219=0,0,+VLOOKUP($F219,spisak!$C$11:$F$30,4,FALSE))</f>
        <v>0</v>
      </c>
      <c r="N219" s="140">
        <f t="shared" ref="N219" si="237">+IF(A219=0,0,"2019")</f>
        <v>0</v>
      </c>
      <c r="O219" s="122">
        <f>IF(C219=0,0,+VLOOKUP($A219,'по изворима и контима'!$A$12:R$499,COLUMN('по изворима и контима'!O:O),FALSE))</f>
        <v>0</v>
      </c>
    </row>
    <row r="220" spans="1:15" x14ac:dyDescent="0.25">
      <c r="A220">
        <f t="shared" si="226"/>
        <v>0</v>
      </c>
      <c r="B220">
        <f t="shared" si="215"/>
        <v>0</v>
      </c>
      <c r="C220" s="121">
        <f>IF(A220=0,0,+spisak!A$4)</f>
        <v>0</v>
      </c>
      <c r="D220">
        <f>IF(A220=0,0,+spisak!C$4)</f>
        <v>0</v>
      </c>
      <c r="E220" s="169">
        <f>IF(A220=0,0,+spisak!#REF!)</f>
        <v>0</v>
      </c>
      <c r="F220">
        <f>IF(A220=0,0,+VLOOKUP($A220,'по изворима и контима'!$A$12:D$499,4,FALSE))</f>
        <v>0</v>
      </c>
      <c r="G220">
        <f>IF(A220=0,0,+VLOOKUP($A220,'по изворима и контима'!$A$12:G$499,5,FALSE))</f>
        <v>0</v>
      </c>
      <c r="H220">
        <f>IF(A220=0,0,+VLOOKUP($A220,'по изворима и контима'!$A$12:H$499,6,FALSE))</f>
        <v>0</v>
      </c>
      <c r="I220">
        <f>IF(A220=0,0,+VLOOKUP($A220,'по изворима и контима'!$A$12:H$499,7,FALSE))</f>
        <v>0</v>
      </c>
      <c r="J220">
        <f>IF(A220=0,0,+VLOOKUP($A220,'по изворима и контима'!$A$12:I$499,8,FALSE))</f>
        <v>0</v>
      </c>
      <c r="K220">
        <f>IF(B220=0,0,+VLOOKUP($A220,'по изворима и контима'!$A$12:J$499,9,FALSE))</f>
        <v>0</v>
      </c>
      <c r="L220">
        <f>IF($A220=0,0,+VLOOKUP($F220,spisak!$C$11:$F$30,3,FALSE))</f>
        <v>0</v>
      </c>
      <c r="M220">
        <f>IF($A220=0,0,+VLOOKUP($F220,spisak!$C$11:$F$30,4,FALSE))</f>
        <v>0</v>
      </c>
      <c r="N220" s="140">
        <f t="shared" ref="N220" si="238">+IF(A220=0,0,"nakon 2019")</f>
        <v>0</v>
      </c>
      <c r="O220" s="122">
        <f>IF(C220=0,0,+VLOOKUP($A220,'по изворима и контима'!$A$12:R$499,COLUMN('по изворима и контима'!P:P),FALSE))</f>
        <v>0</v>
      </c>
    </row>
    <row r="221" spans="1:15" x14ac:dyDescent="0.25">
      <c r="A221">
        <f>+IF(MAX(A$4:A218)&gt;=A$1,0,MAX(A$4:A218)+1)</f>
        <v>0</v>
      </c>
      <c r="B221">
        <f t="shared" si="215"/>
        <v>0</v>
      </c>
      <c r="C221" s="121">
        <f>IF(A221=0,0,+spisak!A$4)</f>
        <v>0</v>
      </c>
      <c r="D221">
        <f>IF(A221=0,0,+spisak!C$4)</f>
        <v>0</v>
      </c>
      <c r="E221" s="169">
        <f>IF(A221=0,0,+spisak!#REF!)</f>
        <v>0</v>
      </c>
      <c r="F221">
        <f>IF(A221=0,0,+VLOOKUP($A221,'по изворима и контима'!$A$12:D$499,4,FALSE))</f>
        <v>0</v>
      </c>
      <c r="G221">
        <f>IF(A221=0,0,+VLOOKUP($A221,'по изворима и контима'!$A$12:G$499,5,FALSE))</f>
        <v>0</v>
      </c>
      <c r="H221">
        <f>IF(A221=0,0,+VLOOKUP($A221,'по изворима и контима'!$A$12:H$499,6,FALSE))</f>
        <v>0</v>
      </c>
      <c r="I221">
        <f>IF(A221=0,0,+VLOOKUP($A221,'по изворима и контима'!$A$12:H$499,7,FALSE))</f>
        <v>0</v>
      </c>
      <c r="J221">
        <f>IF(A221=0,0,+VLOOKUP($A221,'по изворима и контима'!$A$12:I$499,8,FALSE))</f>
        <v>0</v>
      </c>
      <c r="K221">
        <f>IF(B221=0,0,+VLOOKUP($A221,'по изворима и контима'!$A$12:J$499,9,FALSE))</f>
        <v>0</v>
      </c>
      <c r="L221">
        <f>IF($A221=0,0,+VLOOKUP($F221,spisak!$C$11:$F$30,3,FALSE))</f>
        <v>0</v>
      </c>
      <c r="M221">
        <f>IF($A221=0,0,+VLOOKUP($F221,spisak!$C$11:$F$30,4,FALSE))</f>
        <v>0</v>
      </c>
      <c r="N221" s="140">
        <f t="shared" ref="N221" si="239">+IF(A221=0,0,"do 2015")</f>
        <v>0</v>
      </c>
      <c r="O221" s="122">
        <f>IF(A221=0,0,+VLOOKUP($A221,'по изворима и контима'!$A$12:L$499,COLUMN('по изворима и контима'!J:J),FALSE))</f>
        <v>0</v>
      </c>
    </row>
    <row r="222" spans="1:15" x14ac:dyDescent="0.25">
      <c r="A222">
        <f t="shared" ref="A222:A227" si="240">+A221</f>
        <v>0</v>
      </c>
      <c r="B222">
        <f t="shared" si="215"/>
        <v>0</v>
      </c>
      <c r="C222" s="121">
        <f>IF(A222=0,0,+spisak!A$4)</f>
        <v>0</v>
      </c>
      <c r="D222">
        <f>IF(A222=0,0,+spisak!C$4)</f>
        <v>0</v>
      </c>
      <c r="E222" s="169">
        <f>IF(A222=0,0,+spisak!#REF!)</f>
        <v>0</v>
      </c>
      <c r="F222">
        <f>IF(A222=0,0,+VLOOKUP($A222,'по изворима и контима'!$A$12:D$499,4,FALSE))</f>
        <v>0</v>
      </c>
      <c r="G222">
        <f>IF(A222=0,0,+VLOOKUP($A222,'по изворима и контима'!$A$12:G$499,5,FALSE))</f>
        <v>0</v>
      </c>
      <c r="H222">
        <f>IF(A222=0,0,+VLOOKUP($A222,'по изворима и контима'!$A$12:H$499,6,FALSE))</f>
        <v>0</v>
      </c>
      <c r="I222">
        <f>IF(A222=0,0,+VLOOKUP($A222,'по изворима и контима'!$A$12:H$499,7,FALSE))</f>
        <v>0</v>
      </c>
      <c r="J222">
        <f>IF(A222=0,0,+VLOOKUP($A222,'по изворима и контима'!$A$12:I$499,8,FALSE))</f>
        <v>0</v>
      </c>
      <c r="K222">
        <f>IF(B222=0,0,+VLOOKUP($A222,'по изворима и контима'!$A$12:J$499,9,FALSE))</f>
        <v>0</v>
      </c>
      <c r="L222">
        <f>IF($A222=0,0,+VLOOKUP($F222,spisak!$C$11:$F$30,3,FALSE))</f>
        <v>0</v>
      </c>
      <c r="M222">
        <f>IF($A222=0,0,+VLOOKUP($F222,spisak!$C$11:$F$30,4,FALSE))</f>
        <v>0</v>
      </c>
      <c r="N222" s="140">
        <f t="shared" ref="N222" si="241">+IF(A222=0,0,"2016-plan")</f>
        <v>0</v>
      </c>
      <c r="O222" s="122">
        <f>IF(A222=0,0,+VLOOKUP($A222,'по изворима и контима'!$A$12:R$499,COLUMN('по изворима и контима'!K:K),FALSE))</f>
        <v>0</v>
      </c>
    </row>
    <row r="223" spans="1:15" x14ac:dyDescent="0.25">
      <c r="A223">
        <f t="shared" si="240"/>
        <v>0</v>
      </c>
      <c r="B223">
        <f t="shared" si="215"/>
        <v>0</v>
      </c>
      <c r="C223" s="121">
        <f>IF(A223=0,0,+spisak!A$4)</f>
        <v>0</v>
      </c>
      <c r="D223">
        <f>IF(A223=0,0,+spisak!C$4)</f>
        <v>0</v>
      </c>
      <c r="E223" s="169">
        <f>IF(A223=0,0,+spisak!#REF!)</f>
        <v>0</v>
      </c>
      <c r="F223">
        <f>IF(A223=0,0,+VLOOKUP($A223,'по изворима и контима'!$A$12:D$499,4,FALSE))</f>
        <v>0</v>
      </c>
      <c r="G223">
        <f>IF(A223=0,0,+VLOOKUP($A223,'по изворима и контима'!$A$12:G$499,5,FALSE))</f>
        <v>0</v>
      </c>
      <c r="H223">
        <f>IF(A223=0,0,+VLOOKUP($A223,'по изворима и контима'!$A$12:H$499,6,FALSE))</f>
        <v>0</v>
      </c>
      <c r="I223">
        <f>IF(A223=0,0,+VLOOKUP($A223,'по изворима и контима'!$A$12:H$499,7,FALSE))</f>
        <v>0</v>
      </c>
      <c r="J223">
        <f>IF(A223=0,0,+VLOOKUP($A223,'по изворима и контима'!$A$12:I$499,8,FALSE))</f>
        <v>0</v>
      </c>
      <c r="K223">
        <f>IF(B223=0,0,+VLOOKUP($A223,'по изворима и контима'!$A$12:J$499,9,FALSE))</f>
        <v>0</v>
      </c>
      <c r="L223">
        <f>IF($A223=0,0,+VLOOKUP($F223,spisak!$C$11:$F$30,3,FALSE))</f>
        <v>0</v>
      </c>
      <c r="M223">
        <f>IF($A223=0,0,+VLOOKUP($F223,spisak!$C$11:$F$30,4,FALSE))</f>
        <v>0</v>
      </c>
      <c r="N223" s="140">
        <f t="shared" ref="N223" si="242">+IF(A223=0,0,"2016-procena")</f>
        <v>0</v>
      </c>
      <c r="O223" s="122">
        <f>IF(A223=0,0,+VLOOKUP($A223,'по изворима и контима'!$A$12:R$499,COLUMN('по изворима и контима'!L:L),FALSE))</f>
        <v>0</v>
      </c>
    </row>
    <row r="224" spans="1:15" x14ac:dyDescent="0.25">
      <c r="A224">
        <f t="shared" si="240"/>
        <v>0</v>
      </c>
      <c r="B224">
        <f t="shared" si="215"/>
        <v>0</v>
      </c>
      <c r="C224" s="121">
        <f>IF(A224=0,0,+spisak!A$4)</f>
        <v>0</v>
      </c>
      <c r="D224">
        <f>IF(A224=0,0,+spisak!C$4)</f>
        <v>0</v>
      </c>
      <c r="E224" s="169">
        <f>IF(A224=0,0,+spisak!#REF!)</f>
        <v>0</v>
      </c>
      <c r="F224">
        <f>IF(A224=0,0,+VLOOKUP($A224,'по изворима и контима'!$A$12:D$499,4,FALSE))</f>
        <v>0</v>
      </c>
      <c r="G224">
        <f>IF(A224=0,0,+VLOOKUP($A224,'по изворима и контима'!$A$12:G$499,5,FALSE))</f>
        <v>0</v>
      </c>
      <c r="H224">
        <f>IF(A224=0,0,+VLOOKUP($A224,'по изворима и контима'!$A$12:H$499,6,FALSE))</f>
        <v>0</v>
      </c>
      <c r="I224">
        <f>IF(A224=0,0,+VLOOKUP($A224,'по изворима и контима'!$A$12:H$499,7,FALSE))</f>
        <v>0</v>
      </c>
      <c r="J224">
        <f>IF(A224=0,0,+VLOOKUP($A224,'по изворима и контима'!$A$12:I$499,8,FALSE))</f>
        <v>0</v>
      </c>
      <c r="K224">
        <f>IF(B224=0,0,+VLOOKUP($A224,'по изворима и контима'!$A$12:J$499,9,FALSE))</f>
        <v>0</v>
      </c>
      <c r="L224">
        <f>IF($A224=0,0,+VLOOKUP($F224,spisak!$C$11:$F$30,3,FALSE))</f>
        <v>0</v>
      </c>
      <c r="M224">
        <f>IF($A224=0,0,+VLOOKUP($F224,spisak!$C$11:$F$30,4,FALSE))</f>
        <v>0</v>
      </c>
      <c r="N224" s="140">
        <f t="shared" ref="N224" si="243">+IF(A224=0,0,"2017")</f>
        <v>0</v>
      </c>
      <c r="O224" s="122">
        <f>IF(A224=0,0,+VLOOKUP($A224,'по изворима и контима'!$A$12:R$499,COLUMN('по изворима и контима'!M:M),FALSE))</f>
        <v>0</v>
      </c>
    </row>
    <row r="225" spans="1:15" x14ac:dyDescent="0.25">
      <c r="A225">
        <f t="shared" si="240"/>
        <v>0</v>
      </c>
      <c r="B225">
        <f t="shared" si="215"/>
        <v>0</v>
      </c>
      <c r="C225" s="121">
        <f>IF(A225=0,0,+spisak!A$4)</f>
        <v>0</v>
      </c>
      <c r="D225">
        <f>IF(A225=0,0,+spisak!C$4)</f>
        <v>0</v>
      </c>
      <c r="E225" s="169">
        <f>IF(A225=0,0,+spisak!#REF!)</f>
        <v>0</v>
      </c>
      <c r="F225">
        <f>IF(A225=0,0,+VLOOKUP($A225,'по изворима и контима'!$A$12:D$499,4,FALSE))</f>
        <v>0</v>
      </c>
      <c r="G225">
        <f>IF(A225=0,0,+VLOOKUP($A225,'по изворима и контима'!$A$12:G$499,5,FALSE))</f>
        <v>0</v>
      </c>
      <c r="H225">
        <f>IF(A225=0,0,+VLOOKUP($A225,'по изворима и контима'!$A$12:H$499,6,FALSE))</f>
        <v>0</v>
      </c>
      <c r="I225">
        <f>IF(A225=0,0,+VLOOKUP($A225,'по изворима и контима'!$A$12:H$499,7,FALSE))</f>
        <v>0</v>
      </c>
      <c r="J225">
        <f>IF(A225=0,0,+VLOOKUP($A225,'по изворима и контима'!$A$12:I$499,8,FALSE))</f>
        <v>0</v>
      </c>
      <c r="K225">
        <f>IF(B225=0,0,+VLOOKUP($A225,'по изворима и контима'!$A$12:J$499,9,FALSE))</f>
        <v>0</v>
      </c>
      <c r="L225">
        <f>IF($A225=0,0,+VLOOKUP($F225,spisak!$C$11:$F$30,3,FALSE))</f>
        <v>0</v>
      </c>
      <c r="M225">
        <f>IF($A225=0,0,+VLOOKUP($F225,spisak!$C$11:$F$30,4,FALSE))</f>
        <v>0</v>
      </c>
      <c r="N225" s="140">
        <f t="shared" ref="N225" si="244">+IF(A225=0,0,"2018")</f>
        <v>0</v>
      </c>
      <c r="O225" s="122">
        <f>IF(C225=0,0,+VLOOKUP($A225,'по изворима и контима'!$A$12:R$499,COLUMN('по изворима и контима'!N:N),FALSE))</f>
        <v>0</v>
      </c>
    </row>
    <row r="226" spans="1:15" x14ac:dyDescent="0.25">
      <c r="A226">
        <f t="shared" si="240"/>
        <v>0</v>
      </c>
      <c r="B226">
        <f t="shared" si="215"/>
        <v>0</v>
      </c>
      <c r="C226" s="121">
        <f>IF(A226=0,0,+spisak!A$4)</f>
        <v>0</v>
      </c>
      <c r="D226">
        <f>IF(A226=0,0,+spisak!C$4)</f>
        <v>0</v>
      </c>
      <c r="E226" s="169">
        <f>IF(A226=0,0,+spisak!#REF!)</f>
        <v>0</v>
      </c>
      <c r="F226">
        <f>IF(A226=0,0,+VLOOKUP($A226,'по изворима и контима'!$A$12:D$499,4,FALSE))</f>
        <v>0</v>
      </c>
      <c r="G226">
        <f>IF(A226=0,0,+VLOOKUP($A226,'по изворима и контима'!$A$12:G$499,5,FALSE))</f>
        <v>0</v>
      </c>
      <c r="H226">
        <f>IF(A226=0,0,+VLOOKUP($A226,'по изворима и контима'!$A$12:H$499,6,FALSE))</f>
        <v>0</v>
      </c>
      <c r="I226">
        <f>IF(A226=0,0,+VLOOKUP($A226,'по изворима и контима'!$A$12:H$499,7,FALSE))</f>
        <v>0</v>
      </c>
      <c r="J226">
        <f>IF(A226=0,0,+VLOOKUP($A226,'по изворима и контима'!$A$12:I$499,8,FALSE))</f>
        <v>0</v>
      </c>
      <c r="K226">
        <f>IF(B226=0,0,+VLOOKUP($A226,'по изворима и контима'!$A$12:J$499,9,FALSE))</f>
        <v>0</v>
      </c>
      <c r="L226">
        <f>IF($A226=0,0,+VLOOKUP($F226,spisak!$C$11:$F$30,3,FALSE))</f>
        <v>0</v>
      </c>
      <c r="M226">
        <f>IF($A226=0,0,+VLOOKUP($F226,spisak!$C$11:$F$30,4,FALSE))</f>
        <v>0</v>
      </c>
      <c r="N226" s="140">
        <f t="shared" ref="N226" si="245">+IF(A226=0,0,"2019")</f>
        <v>0</v>
      </c>
      <c r="O226" s="122">
        <f>IF(C226=0,0,+VLOOKUP($A226,'по изворима и контима'!$A$12:R$499,COLUMN('по изворима и контима'!O:O),FALSE))</f>
        <v>0</v>
      </c>
    </row>
    <row r="227" spans="1:15" x14ac:dyDescent="0.25">
      <c r="A227">
        <f t="shared" si="240"/>
        <v>0</v>
      </c>
      <c r="B227">
        <f t="shared" si="215"/>
        <v>0</v>
      </c>
      <c r="C227" s="121">
        <f>IF(A227=0,0,+spisak!A$4)</f>
        <v>0</v>
      </c>
      <c r="D227">
        <f>IF(A227=0,0,+spisak!C$4)</f>
        <v>0</v>
      </c>
      <c r="E227" s="169">
        <f>IF(A227=0,0,+spisak!#REF!)</f>
        <v>0</v>
      </c>
      <c r="F227">
        <f>IF(A227=0,0,+VLOOKUP($A227,'по изворима и контима'!$A$12:D$499,4,FALSE))</f>
        <v>0</v>
      </c>
      <c r="G227">
        <f>IF(A227=0,0,+VLOOKUP($A227,'по изворима и контима'!$A$12:G$499,5,FALSE))</f>
        <v>0</v>
      </c>
      <c r="H227">
        <f>IF(A227=0,0,+VLOOKUP($A227,'по изворима и контима'!$A$12:H$499,6,FALSE))</f>
        <v>0</v>
      </c>
      <c r="I227">
        <f>IF(A227=0,0,+VLOOKUP($A227,'по изворима и контима'!$A$12:H$499,7,FALSE))</f>
        <v>0</v>
      </c>
      <c r="J227">
        <f>IF(A227=0,0,+VLOOKUP($A227,'по изворима и контима'!$A$12:I$499,8,FALSE))</f>
        <v>0</v>
      </c>
      <c r="K227">
        <f>IF(B227=0,0,+VLOOKUP($A227,'по изворима и контима'!$A$12:J$499,9,FALSE))</f>
        <v>0</v>
      </c>
      <c r="L227">
        <f>IF($A227=0,0,+VLOOKUP($F227,spisak!$C$11:$F$30,3,FALSE))</f>
        <v>0</v>
      </c>
      <c r="M227">
        <f>IF($A227=0,0,+VLOOKUP($F227,spisak!$C$11:$F$30,4,FALSE))</f>
        <v>0</v>
      </c>
      <c r="N227" s="140">
        <f t="shared" ref="N227" si="246">+IF(A227=0,0,"nakon 2019")</f>
        <v>0</v>
      </c>
      <c r="O227" s="122">
        <f>IF(C227=0,0,+VLOOKUP($A227,'по изворима и контима'!$A$12:R$499,COLUMN('по изворима и контима'!P:P),FALSE))</f>
        <v>0</v>
      </c>
    </row>
    <row r="228" spans="1:15" x14ac:dyDescent="0.25">
      <c r="A228">
        <f>+IF(ISBLANK('по изворима и контима'!D236)=TRUE,0,1)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контима'!$A$12:D$499,4,FALSE))</f>
        <v>0</v>
      </c>
      <c r="G228">
        <f>IF(A228=0,0,+VLOOKUP($A228,'по изворима и контима'!$A$12:G$499,5,FALSE))</f>
        <v>0</v>
      </c>
      <c r="H228">
        <f>IF(A228=0,0,+VLOOKUP($A228,'по изворима и контима'!$A$12:H$499,6,FALSE))</f>
        <v>0</v>
      </c>
      <c r="I228">
        <f>IF(A228=0,0,+VLOOKUP($A228,'по изворима и контима'!$A$12:H$499,7,FALSE))</f>
        <v>0</v>
      </c>
      <c r="J228">
        <f>IF(A228=0,0,+VLOOKUP($A228,'по изворима и контима'!$A$12:I$499,8,FALSE))</f>
        <v>0</v>
      </c>
      <c r="K228">
        <f>IF(B228=0,0,+VLOOKUP($A228,'по изворима и контима'!$A$12:J$499,9,FALSE))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контима'!$A$12:L$499,COLUMN('по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контима'!$A$12:D$499,4,FALSE))</f>
        <v>0</v>
      </c>
      <c r="G229">
        <f>IF(A229=0,0,+VLOOKUP($A229,'по изворима и контима'!$A$12:G$499,5,FALSE))</f>
        <v>0</v>
      </c>
      <c r="H229">
        <f>IF(A229=0,0,+VLOOKUP($A229,'по изворима и контима'!$A$12:H$499,6,FALSE))</f>
        <v>0</v>
      </c>
      <c r="I229">
        <f>IF(A229=0,0,+VLOOKUP($A229,'по изворима и контима'!$A$12:H$499,7,FALSE))</f>
        <v>0</v>
      </c>
      <c r="J229">
        <f>IF(A229=0,0,+VLOOKUP($A229,'по изворима и контима'!$A$12:I$499,8,FALSE))</f>
        <v>0</v>
      </c>
      <c r="K229">
        <f>IF(B229=0,0,+VLOOKUP($A229,'по изворима и контима'!$A$12:J$499,9,FALSE))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контима'!$A$12:R$499,COLUMN('по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контима'!$A$12:D$499,4,FALSE))</f>
        <v>0</v>
      </c>
      <c r="G230">
        <f>IF(A230=0,0,+VLOOKUP($A230,'по изворима и контима'!$A$12:G$499,5,FALSE))</f>
        <v>0</v>
      </c>
      <c r="H230">
        <f>IF(A230=0,0,+VLOOKUP($A230,'по изворима и контима'!$A$12:H$499,6,FALSE))</f>
        <v>0</v>
      </c>
      <c r="I230">
        <f>IF(A230=0,0,+VLOOKUP($A230,'по изворима и контима'!$A$12:H$499,7,FALSE))</f>
        <v>0</v>
      </c>
      <c r="J230">
        <f>IF(A230=0,0,+VLOOKUP($A230,'по изворима и контима'!$A$12:I$499,8,FALSE))</f>
        <v>0</v>
      </c>
      <c r="K230">
        <f>IF(B230=0,0,+VLOOKUP($A230,'по изворима и контима'!$A$12:J$499,9,FALSE))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контима'!$A$12:R$499,COLUMN('по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контима'!$A$12:D$499,4,FALSE))</f>
        <v>0</v>
      </c>
      <c r="G231">
        <f>IF(A231=0,0,+VLOOKUP($A231,'по изворима и контима'!$A$12:G$499,5,FALSE))</f>
        <v>0</v>
      </c>
      <c r="H231">
        <f>IF(A231=0,0,+VLOOKUP($A231,'по изворима и контима'!$A$12:H$499,6,FALSE))</f>
        <v>0</v>
      </c>
      <c r="I231">
        <f>IF(A231=0,0,+VLOOKUP($A231,'по изворима и контима'!$A$12:H$499,7,FALSE))</f>
        <v>0</v>
      </c>
      <c r="J231">
        <f>IF(A231=0,0,+VLOOKUP($A231,'по изворима и контима'!$A$12:I$499,8,FALSE))</f>
        <v>0</v>
      </c>
      <c r="K231">
        <f>IF(B231=0,0,+VLOOKUP($A231,'по изворима и контима'!$A$12:J$499,9,FALSE))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контима'!$A$12:R$499,COLUMN('по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контима'!$A$12:D$499,4,FALSE))</f>
        <v>0</v>
      </c>
      <c r="G232">
        <f>IF(A232=0,0,+VLOOKUP($A232,'по изворима и контима'!$A$12:G$499,5,FALSE))</f>
        <v>0</v>
      </c>
      <c r="H232">
        <f>IF(A232=0,0,+VLOOKUP($A232,'по изворима и контима'!$A$12:H$499,6,FALSE))</f>
        <v>0</v>
      </c>
      <c r="I232">
        <f>IF(A232=0,0,+VLOOKUP($A232,'по изворима и контима'!$A$12:H$499,7,FALSE))</f>
        <v>0</v>
      </c>
      <c r="J232">
        <f>IF(A232=0,0,+VLOOKUP($A232,'по изворима и контима'!$A$12:I$499,8,FALSE))</f>
        <v>0</v>
      </c>
      <c r="K232">
        <f>IF(B232=0,0,+VLOOKUP($A232,'по изворима и контима'!$A$12:J$499,9,FALSE))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контима'!$A$12:R$499,COLUMN('по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контима'!$A$12:D$499,4,FALSE))</f>
        <v>0</v>
      </c>
      <c r="G233">
        <f>IF(A233=0,0,+VLOOKUP($A233,'по изворима и контима'!$A$12:G$499,5,FALSE))</f>
        <v>0</v>
      </c>
      <c r="H233">
        <f>IF(A233=0,0,+VLOOKUP($A233,'по изворима и контима'!$A$12:H$499,6,FALSE))</f>
        <v>0</v>
      </c>
      <c r="I233">
        <f>IF(A233=0,0,+VLOOKUP($A233,'по изворима и контима'!$A$12:H$499,7,FALSE))</f>
        <v>0</v>
      </c>
      <c r="J233">
        <f>IF(A233=0,0,+VLOOKUP($A233,'по изворима и контима'!$A$12:I$499,8,FALSE))</f>
        <v>0</v>
      </c>
      <c r="K233">
        <f>IF(B233=0,0,+VLOOKUP($A233,'по изворима и контима'!$A$12:J$499,9,FALSE))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контима'!$A$12:R$499,COLUMN('по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контима'!$A$12:D$499,4,FALSE))</f>
        <v>0</v>
      </c>
      <c r="G234">
        <f>IF(A234=0,0,+VLOOKUP($A234,'по изворима и контима'!$A$12:G$499,5,FALSE))</f>
        <v>0</v>
      </c>
      <c r="H234">
        <f>IF(A234=0,0,+VLOOKUP($A234,'по изворима и контима'!$A$12:H$499,6,FALSE))</f>
        <v>0</v>
      </c>
      <c r="I234">
        <f>IF(A234=0,0,+VLOOKUP($A234,'по изворима и контима'!$A$12:H$499,7,FALSE))</f>
        <v>0</v>
      </c>
      <c r="J234">
        <f>IF(A234=0,0,+VLOOKUP($A234,'по изворима и контима'!$A$12:I$499,8,FALSE))</f>
        <v>0</v>
      </c>
      <c r="K234">
        <f>IF(B234=0,0,+VLOOKUP($A234,'по изворима и контима'!$A$12:J$499,9,FALSE))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контима'!$A$12:R$499,COLUMN('по изворима и контима'!P:P),FALSE))</f>
        <v>0</v>
      </c>
    </row>
    <row r="235" spans="1:15" x14ac:dyDescent="0.25">
      <c r="A235">
        <f>+IF(MAX(A$4:A232)&gt;=A$1,0,MAX(A$4:A232)+1)</f>
        <v>0</v>
      </c>
      <c r="B235">
        <f t="shared" si="215"/>
        <v>0</v>
      </c>
      <c r="C235" s="121">
        <f>IF(A235=0,0,+spisak!A$4)</f>
        <v>0</v>
      </c>
      <c r="D235">
        <f>IF(A235=0,0,+spisak!C$4)</f>
        <v>0</v>
      </c>
      <c r="E235" s="169">
        <f>IF(A235=0,0,+spisak!#REF!)</f>
        <v>0</v>
      </c>
      <c r="F235">
        <f>IF(A235=0,0,+VLOOKUP($A235,'по изворима и контима'!$A$12:D$499,4,FALSE))</f>
        <v>0</v>
      </c>
      <c r="G235">
        <f>IF(A235=0,0,+VLOOKUP($A235,'по изворима и контима'!$A$12:G$499,5,FALSE))</f>
        <v>0</v>
      </c>
      <c r="H235">
        <f>IF(A235=0,0,+VLOOKUP($A235,'по изворима и контима'!$A$12:H$499,6,FALSE))</f>
        <v>0</v>
      </c>
      <c r="I235">
        <f>IF(A235=0,0,+VLOOKUP($A235,'по изворима и контима'!$A$12:H$499,7,FALSE))</f>
        <v>0</v>
      </c>
      <c r="J235">
        <f>IF(A235=0,0,+VLOOKUP($A235,'по изворима и контима'!$A$12:I$499,8,FALSE))</f>
        <v>0</v>
      </c>
      <c r="K235">
        <f>IF(B235=0,0,+VLOOKUP($A235,'по изворима и контима'!$A$12:J$499,9,FALSE))</f>
        <v>0</v>
      </c>
      <c r="L235">
        <f>IF($A235=0,0,+VLOOKUP($F235,spisak!$C$11:$F$30,3,FALSE))</f>
        <v>0</v>
      </c>
      <c r="M235">
        <f>IF($A235=0,0,+VLOOKUP($F235,spisak!$C$11:$F$30,4,FALSE))</f>
        <v>0</v>
      </c>
      <c r="N235" s="140">
        <f t="shared" ref="N235" si="255">+IF(A235=0,0,"do 2015")</f>
        <v>0</v>
      </c>
      <c r="O235" s="122">
        <f>IF(A235=0,0,+VLOOKUP($A235,'по изворима и контима'!$A$12:L$499,COLUMN('по изворима и контима'!J:J),FALSE))</f>
        <v>0</v>
      </c>
    </row>
    <row r="236" spans="1:15" x14ac:dyDescent="0.25">
      <c r="A236">
        <f>+A235</f>
        <v>0</v>
      </c>
      <c r="B236">
        <f t="shared" si="215"/>
        <v>0</v>
      </c>
      <c r="C236" s="121">
        <f>IF(A236=0,0,+spisak!A$4)</f>
        <v>0</v>
      </c>
      <c r="D236">
        <f>IF(A236=0,0,+spisak!C$4)</f>
        <v>0</v>
      </c>
      <c r="E236" s="169">
        <f>IF(A236=0,0,+spisak!#REF!)</f>
        <v>0</v>
      </c>
      <c r="F236">
        <f>IF(A236=0,0,+VLOOKUP($A236,'по изворима и контима'!$A$12:D$499,4,FALSE))</f>
        <v>0</v>
      </c>
      <c r="G236">
        <f>IF(A236=0,0,+VLOOKUP($A236,'по изворима и контима'!$A$12:G$499,5,FALSE))</f>
        <v>0</v>
      </c>
      <c r="H236">
        <f>IF(A236=0,0,+VLOOKUP($A236,'по изворима и контима'!$A$12:H$499,6,FALSE))</f>
        <v>0</v>
      </c>
      <c r="I236">
        <f>IF(A236=0,0,+VLOOKUP($A236,'по изворима и контима'!$A$12:H$499,7,FALSE))</f>
        <v>0</v>
      </c>
      <c r="J236">
        <f>IF(A236=0,0,+VLOOKUP($A236,'по изворима и контима'!$A$12:I$499,8,FALSE))</f>
        <v>0</v>
      </c>
      <c r="K236">
        <f>IF(B236=0,0,+VLOOKUP($A236,'по изворима и контима'!$A$12:J$499,9,FALSE))</f>
        <v>0</v>
      </c>
      <c r="L236">
        <f>IF($A236=0,0,+VLOOKUP($F236,spisak!$C$11:$F$30,3,FALSE))</f>
        <v>0</v>
      </c>
      <c r="M236">
        <f>IF($A236=0,0,+VLOOKUP($F236,spisak!$C$11:$F$30,4,FALSE))</f>
        <v>0</v>
      </c>
      <c r="N236" s="140">
        <f t="shared" ref="N236" si="256">+IF(A236=0,0,"2016-plan")</f>
        <v>0</v>
      </c>
      <c r="O236" s="122">
        <f>IF(A236=0,0,+VLOOKUP($A236,'по изворима и контима'!$A$12:R$499,COLUMN('по изворима и контима'!K:K),FALSE))</f>
        <v>0</v>
      </c>
    </row>
    <row r="237" spans="1:15" x14ac:dyDescent="0.25">
      <c r="A237">
        <f t="shared" ref="A237:A248" si="257">+A236</f>
        <v>0</v>
      </c>
      <c r="B237">
        <f t="shared" si="215"/>
        <v>0</v>
      </c>
      <c r="C237" s="121">
        <f>IF(A237=0,0,+spisak!A$4)</f>
        <v>0</v>
      </c>
      <c r="D237">
        <f>IF(A237=0,0,+spisak!C$4)</f>
        <v>0</v>
      </c>
      <c r="E237" s="169">
        <f>IF(A237=0,0,+spisak!#REF!)</f>
        <v>0</v>
      </c>
      <c r="F237">
        <f>IF(A237=0,0,+VLOOKUP($A237,'по изворима и контима'!$A$12:D$499,4,FALSE))</f>
        <v>0</v>
      </c>
      <c r="G237">
        <f>IF(A237=0,0,+VLOOKUP($A237,'по изворима и контима'!$A$12:G$499,5,FALSE))</f>
        <v>0</v>
      </c>
      <c r="H237">
        <f>IF(A237=0,0,+VLOOKUP($A237,'по изворима и контима'!$A$12:H$499,6,FALSE))</f>
        <v>0</v>
      </c>
      <c r="I237">
        <f>IF(A237=0,0,+VLOOKUP($A237,'по изворима и контима'!$A$12:H$499,7,FALSE))</f>
        <v>0</v>
      </c>
      <c r="J237">
        <f>IF(A237=0,0,+VLOOKUP($A237,'по изворима и контима'!$A$12:I$499,8,FALSE))</f>
        <v>0</v>
      </c>
      <c r="K237">
        <f>IF(B237=0,0,+VLOOKUP($A237,'по изворима и контима'!$A$12:J$499,9,FALSE))</f>
        <v>0</v>
      </c>
      <c r="L237">
        <f>IF($A237=0,0,+VLOOKUP($F237,spisak!$C$11:$F$30,3,FALSE))</f>
        <v>0</v>
      </c>
      <c r="M237">
        <f>IF($A237=0,0,+VLOOKUP($F237,spisak!$C$11:$F$30,4,FALSE))</f>
        <v>0</v>
      </c>
      <c r="N237" s="140">
        <f t="shared" ref="N237" si="258">+IF(A237=0,0,"2016-procena")</f>
        <v>0</v>
      </c>
      <c r="O237" s="122">
        <f>IF(A237=0,0,+VLOOKUP($A237,'по изворима и контима'!$A$12:R$499,COLUMN('по изворима и контима'!L:L),FALSE))</f>
        <v>0</v>
      </c>
    </row>
    <row r="238" spans="1:15" x14ac:dyDescent="0.25">
      <c r="A238">
        <f t="shared" si="257"/>
        <v>0</v>
      </c>
      <c r="B238">
        <f t="shared" si="215"/>
        <v>0</v>
      </c>
      <c r="C238" s="121">
        <f>IF(A238=0,0,+spisak!A$4)</f>
        <v>0</v>
      </c>
      <c r="D238">
        <f>IF(A238=0,0,+spisak!C$4)</f>
        <v>0</v>
      </c>
      <c r="E238" s="169">
        <f>IF(A238=0,0,+spisak!#REF!)</f>
        <v>0</v>
      </c>
      <c r="F238">
        <f>IF(A238=0,0,+VLOOKUP($A238,'по изворима и контима'!$A$12:D$499,4,FALSE))</f>
        <v>0</v>
      </c>
      <c r="G238">
        <f>IF(A238=0,0,+VLOOKUP($A238,'по изворима и контима'!$A$12:G$499,5,FALSE))</f>
        <v>0</v>
      </c>
      <c r="H238">
        <f>IF(A238=0,0,+VLOOKUP($A238,'по изворима и контима'!$A$12:H$499,6,FALSE))</f>
        <v>0</v>
      </c>
      <c r="I238">
        <f>IF(A238=0,0,+VLOOKUP($A238,'по изворима и контима'!$A$12:H$499,7,FALSE))</f>
        <v>0</v>
      </c>
      <c r="J238">
        <f>IF(A238=0,0,+VLOOKUP($A238,'по изворима и контима'!$A$12:I$499,8,FALSE))</f>
        <v>0</v>
      </c>
      <c r="K238">
        <f>IF(B238=0,0,+VLOOKUP($A238,'по изворима и контима'!$A$12:J$499,9,FALSE))</f>
        <v>0</v>
      </c>
      <c r="L238">
        <f>IF($A238=0,0,+VLOOKUP($F238,spisak!$C$11:$F$30,3,FALSE))</f>
        <v>0</v>
      </c>
      <c r="M238">
        <f>IF($A238=0,0,+VLOOKUP($F238,spisak!$C$11:$F$30,4,FALSE))</f>
        <v>0</v>
      </c>
      <c r="N238" s="140">
        <f t="shared" ref="N238" si="259">+IF(A238=0,0,"2017")</f>
        <v>0</v>
      </c>
      <c r="O238" s="122">
        <f>IF(A238=0,0,+VLOOKUP($A238,'по изворима и контима'!$A$12:R$499,COLUMN('по изворима и контима'!M:M),FALSE))</f>
        <v>0</v>
      </c>
    </row>
    <row r="239" spans="1:15" x14ac:dyDescent="0.25">
      <c r="A239">
        <f t="shared" si="257"/>
        <v>0</v>
      </c>
      <c r="B239">
        <f t="shared" si="215"/>
        <v>0</v>
      </c>
      <c r="C239" s="121">
        <f>IF(A239=0,0,+spisak!A$4)</f>
        <v>0</v>
      </c>
      <c r="D239">
        <f>IF(A239=0,0,+spisak!C$4)</f>
        <v>0</v>
      </c>
      <c r="E239" s="169">
        <f>IF(A239=0,0,+spisak!#REF!)</f>
        <v>0</v>
      </c>
      <c r="F239">
        <f>IF(A239=0,0,+VLOOKUP($A239,'по изворима и контима'!$A$12:D$499,4,FALSE))</f>
        <v>0</v>
      </c>
      <c r="G239">
        <f>IF(A239=0,0,+VLOOKUP($A239,'по изворима и контима'!$A$12:G$499,5,FALSE))</f>
        <v>0</v>
      </c>
      <c r="H239">
        <f>IF(A239=0,0,+VLOOKUP($A239,'по изворима и контима'!$A$12:H$499,6,FALSE))</f>
        <v>0</v>
      </c>
      <c r="I239">
        <f>IF(A239=0,0,+VLOOKUP($A239,'по изворима и контима'!$A$12:H$499,7,FALSE))</f>
        <v>0</v>
      </c>
      <c r="J239">
        <f>IF(A239=0,0,+VLOOKUP($A239,'по изворима и контима'!$A$12:I$499,8,FALSE))</f>
        <v>0</v>
      </c>
      <c r="K239">
        <f>IF(B239=0,0,+VLOOKUP($A239,'по изворима и контима'!$A$12:J$499,9,FALSE))</f>
        <v>0</v>
      </c>
      <c r="L239">
        <f>IF($A239=0,0,+VLOOKUP($F239,spisak!$C$11:$F$30,3,FALSE))</f>
        <v>0</v>
      </c>
      <c r="M239">
        <f>IF($A239=0,0,+VLOOKUP($F239,spisak!$C$11:$F$30,4,FALSE))</f>
        <v>0</v>
      </c>
      <c r="N239" s="140">
        <f t="shared" ref="N239" si="260">+IF(A239=0,0,"2018")</f>
        <v>0</v>
      </c>
      <c r="O239" s="122">
        <f>IF(C239=0,0,+VLOOKUP($A239,'по изворима и контима'!$A$12:R$499,COLUMN('по изворима и контима'!N:N),FALSE))</f>
        <v>0</v>
      </c>
    </row>
    <row r="240" spans="1:15" x14ac:dyDescent="0.25">
      <c r="A240">
        <f t="shared" si="257"/>
        <v>0</v>
      </c>
      <c r="B240">
        <f t="shared" si="215"/>
        <v>0</v>
      </c>
      <c r="C240" s="121">
        <f>IF(A240=0,0,+spisak!A$4)</f>
        <v>0</v>
      </c>
      <c r="D240">
        <f>IF(A240=0,0,+spisak!C$4)</f>
        <v>0</v>
      </c>
      <c r="E240" s="169">
        <f>IF(A240=0,0,+spisak!#REF!)</f>
        <v>0</v>
      </c>
      <c r="F240">
        <f>IF(A240=0,0,+VLOOKUP($A240,'по изворима и контима'!$A$12:D$499,4,FALSE))</f>
        <v>0</v>
      </c>
      <c r="G240">
        <f>IF(A240=0,0,+VLOOKUP($A240,'по изворима и контима'!$A$12:G$499,5,FALSE))</f>
        <v>0</v>
      </c>
      <c r="H240">
        <f>IF(A240=0,0,+VLOOKUP($A240,'по изворима и контима'!$A$12:H$499,6,FALSE))</f>
        <v>0</v>
      </c>
      <c r="I240">
        <f>IF(A240=0,0,+VLOOKUP($A240,'по изворима и контима'!$A$12:H$499,7,FALSE))</f>
        <v>0</v>
      </c>
      <c r="J240">
        <f>IF(A240=0,0,+VLOOKUP($A240,'по изворима и контима'!$A$12:I$499,8,FALSE))</f>
        <v>0</v>
      </c>
      <c r="K240">
        <f>IF(B240=0,0,+VLOOKUP($A240,'по изворима и контима'!$A$12:J$499,9,FALSE))</f>
        <v>0</v>
      </c>
      <c r="L240">
        <f>IF($A240=0,0,+VLOOKUP($F240,spisak!$C$11:$F$30,3,FALSE))</f>
        <v>0</v>
      </c>
      <c r="M240">
        <f>IF($A240=0,0,+VLOOKUP($F240,spisak!$C$11:$F$30,4,FALSE))</f>
        <v>0</v>
      </c>
      <c r="N240" s="140">
        <f t="shared" ref="N240" si="261">+IF(A240=0,0,"2019")</f>
        <v>0</v>
      </c>
      <c r="O240" s="122">
        <f>IF(C240=0,0,+VLOOKUP($A240,'по изворима и контима'!$A$12:R$499,COLUMN('по изворима и контима'!O:O),FALSE))</f>
        <v>0</v>
      </c>
    </row>
    <row r="241" spans="1:15" x14ac:dyDescent="0.25">
      <c r="A241">
        <f t="shared" si="257"/>
        <v>0</v>
      </c>
      <c r="B241">
        <f t="shared" si="215"/>
        <v>0</v>
      </c>
      <c r="C241" s="121">
        <f>IF(A241=0,0,+spisak!A$4)</f>
        <v>0</v>
      </c>
      <c r="D241">
        <f>IF(A241=0,0,+spisak!C$4)</f>
        <v>0</v>
      </c>
      <c r="E241" s="169">
        <f>IF(A241=0,0,+spisak!#REF!)</f>
        <v>0</v>
      </c>
      <c r="F241">
        <f>IF(A241=0,0,+VLOOKUP($A241,'по изворима и контима'!$A$12:D$499,4,FALSE))</f>
        <v>0</v>
      </c>
      <c r="G241">
        <f>IF(A241=0,0,+VLOOKUP($A241,'по изворима и контима'!$A$12:G$499,5,FALSE))</f>
        <v>0</v>
      </c>
      <c r="H241">
        <f>IF(A241=0,0,+VLOOKUP($A241,'по изворима и контима'!$A$12:H$499,6,FALSE))</f>
        <v>0</v>
      </c>
      <c r="I241">
        <f>IF(A241=0,0,+VLOOKUP($A241,'по изворима и контима'!$A$12:H$499,7,FALSE))</f>
        <v>0</v>
      </c>
      <c r="J241">
        <f>IF(A241=0,0,+VLOOKUP($A241,'по изворима и контима'!$A$12:I$499,8,FALSE))</f>
        <v>0</v>
      </c>
      <c r="K241">
        <f>IF(B241=0,0,+VLOOKUP($A241,'по изворима и контима'!$A$12:J$499,9,FALSE))</f>
        <v>0</v>
      </c>
      <c r="L241">
        <f>IF($A241=0,0,+VLOOKUP($F241,spisak!$C$11:$F$30,3,FALSE))</f>
        <v>0</v>
      </c>
      <c r="M241">
        <f>IF($A241=0,0,+VLOOKUP($F241,spisak!$C$11:$F$30,4,FALSE))</f>
        <v>0</v>
      </c>
      <c r="N241" s="140">
        <f t="shared" ref="N241" si="262">+IF(A241=0,0,"nakon 2019")</f>
        <v>0</v>
      </c>
      <c r="O241" s="122">
        <f>IF(C241=0,0,+VLOOKUP($A241,'по изворима и контима'!$A$12:R$499,COLUMN('по изворима и контима'!P:P),FALSE))</f>
        <v>0</v>
      </c>
    </row>
    <row r="242" spans="1:15" x14ac:dyDescent="0.25">
      <c r="A242">
        <f>+IF(MAX(A$4:A239)&gt;=A$1,0,MAX(A$4:A239)+1)</f>
        <v>0</v>
      </c>
      <c r="B242">
        <f t="shared" si="215"/>
        <v>0</v>
      </c>
      <c r="C242" s="121">
        <f>IF(A242=0,0,+spisak!A$4)</f>
        <v>0</v>
      </c>
      <c r="D242">
        <f>IF(A242=0,0,+spisak!C$4)</f>
        <v>0</v>
      </c>
      <c r="E242" s="169">
        <f>IF(A242=0,0,+spisak!#REF!)</f>
        <v>0</v>
      </c>
      <c r="F242">
        <f>IF(A242=0,0,+VLOOKUP($A242,'по изворима и контима'!$A$12:D$499,4,FALSE))</f>
        <v>0</v>
      </c>
      <c r="G242">
        <f>IF(A242=0,0,+VLOOKUP($A242,'по изворима и контима'!$A$12:G$499,5,FALSE))</f>
        <v>0</v>
      </c>
      <c r="H242">
        <f>IF(A242=0,0,+VLOOKUP($A242,'по изворима и контима'!$A$12:H$499,6,FALSE))</f>
        <v>0</v>
      </c>
      <c r="I242">
        <f>IF(A242=0,0,+VLOOKUP($A242,'по изворима и контима'!$A$12:H$499,7,FALSE))</f>
        <v>0</v>
      </c>
      <c r="J242">
        <f>IF(A242=0,0,+VLOOKUP($A242,'по изворима и контима'!$A$12:I$499,8,FALSE))</f>
        <v>0</v>
      </c>
      <c r="K242">
        <f>IF(B242=0,0,+VLOOKUP($A242,'по изворима и контима'!$A$12:J$499,9,FALSE))</f>
        <v>0</v>
      </c>
      <c r="L242">
        <f>IF($A242=0,0,+VLOOKUP($F242,spisak!$C$11:$F$30,3,FALSE))</f>
        <v>0</v>
      </c>
      <c r="M242">
        <f>IF($A242=0,0,+VLOOKUP($F242,spisak!$C$11:$F$30,4,FALSE))</f>
        <v>0</v>
      </c>
      <c r="N242" s="140">
        <f t="shared" ref="N242" si="263">+IF(A242=0,0,"do 2015")</f>
        <v>0</v>
      </c>
      <c r="O242" s="122">
        <f>IF(A242=0,0,+VLOOKUP($A242,'по изворима и контима'!$A$12:L$499,COLUMN('по изворима и контима'!J:J),FALSE))</f>
        <v>0</v>
      </c>
    </row>
    <row r="243" spans="1:15" x14ac:dyDescent="0.25">
      <c r="A243">
        <f>+A242</f>
        <v>0</v>
      </c>
      <c r="B243">
        <f t="shared" si="215"/>
        <v>0</v>
      </c>
      <c r="C243" s="121">
        <f>IF(A243=0,0,+spisak!A$4)</f>
        <v>0</v>
      </c>
      <c r="D243">
        <f>IF(A243=0,0,+spisak!C$4)</f>
        <v>0</v>
      </c>
      <c r="E243" s="169">
        <f>IF(A243=0,0,+spisak!#REF!)</f>
        <v>0</v>
      </c>
      <c r="F243">
        <f>IF(A243=0,0,+VLOOKUP($A243,'по изворима и контима'!$A$12:D$499,4,FALSE))</f>
        <v>0</v>
      </c>
      <c r="G243">
        <f>IF(A243=0,0,+VLOOKUP($A243,'по изворима и контима'!$A$12:G$499,5,FALSE))</f>
        <v>0</v>
      </c>
      <c r="H243">
        <f>IF(A243=0,0,+VLOOKUP($A243,'по изворима и контима'!$A$12:H$499,6,FALSE))</f>
        <v>0</v>
      </c>
      <c r="I243">
        <f>IF(A243=0,0,+VLOOKUP($A243,'по изворима и контима'!$A$12:H$499,7,FALSE))</f>
        <v>0</v>
      </c>
      <c r="J243">
        <f>IF(A243=0,0,+VLOOKUP($A243,'по изворима и контима'!$A$12:I$499,8,FALSE))</f>
        <v>0</v>
      </c>
      <c r="K243">
        <f>IF(B243=0,0,+VLOOKUP($A243,'по изворима и контима'!$A$12:J$499,9,FALSE))</f>
        <v>0</v>
      </c>
      <c r="L243">
        <f>IF($A243=0,0,+VLOOKUP($F243,spisak!$C$11:$F$30,3,FALSE))</f>
        <v>0</v>
      </c>
      <c r="M243">
        <f>IF($A243=0,0,+VLOOKUP($F243,spisak!$C$11:$F$30,4,FALSE))</f>
        <v>0</v>
      </c>
      <c r="N243" s="140">
        <f t="shared" ref="N243" si="264">+IF(A243=0,0,"2016-plan")</f>
        <v>0</v>
      </c>
      <c r="O243" s="122">
        <f>IF(A243=0,0,+VLOOKUP($A243,'по изворима и контима'!$A$12:R$499,COLUMN('по изворима и контима'!K:K),FALSE))</f>
        <v>0</v>
      </c>
    </row>
    <row r="244" spans="1:15" x14ac:dyDescent="0.25">
      <c r="A244">
        <f t="shared" si="257"/>
        <v>0</v>
      </c>
      <c r="B244">
        <f t="shared" si="215"/>
        <v>0</v>
      </c>
      <c r="C244" s="121">
        <f>IF(A244=0,0,+spisak!A$4)</f>
        <v>0</v>
      </c>
      <c r="D244">
        <f>IF(A244=0,0,+spisak!C$4)</f>
        <v>0</v>
      </c>
      <c r="E244" s="169">
        <f>IF(A244=0,0,+spisak!#REF!)</f>
        <v>0</v>
      </c>
      <c r="F244">
        <f>IF(A244=0,0,+VLOOKUP($A244,'по изворима и контима'!$A$12:D$499,4,FALSE))</f>
        <v>0</v>
      </c>
      <c r="G244">
        <f>IF(A244=0,0,+VLOOKUP($A244,'по изворима и контима'!$A$12:G$499,5,FALSE))</f>
        <v>0</v>
      </c>
      <c r="H244">
        <f>IF(A244=0,0,+VLOOKUP($A244,'по изворима и контима'!$A$12:H$499,6,FALSE))</f>
        <v>0</v>
      </c>
      <c r="I244">
        <f>IF(A244=0,0,+VLOOKUP($A244,'по изворима и контима'!$A$12:H$499,7,FALSE))</f>
        <v>0</v>
      </c>
      <c r="J244">
        <f>IF(A244=0,0,+VLOOKUP($A244,'по изворима и контима'!$A$12:I$499,8,FALSE))</f>
        <v>0</v>
      </c>
      <c r="K244">
        <f>IF(B244=0,0,+VLOOKUP($A244,'по изворима и контима'!$A$12:J$499,9,FALSE))</f>
        <v>0</v>
      </c>
      <c r="L244">
        <f>IF($A244=0,0,+VLOOKUP($F244,spisak!$C$11:$F$30,3,FALSE))</f>
        <v>0</v>
      </c>
      <c r="M244">
        <f>IF($A244=0,0,+VLOOKUP($F244,spisak!$C$11:$F$30,4,FALSE))</f>
        <v>0</v>
      </c>
      <c r="N244" s="140">
        <f t="shared" ref="N244" si="265">+IF(A244=0,0,"2016-procena")</f>
        <v>0</v>
      </c>
      <c r="O244" s="122">
        <f>IF(A244=0,0,+VLOOKUP($A244,'по изворима и контима'!$A$12:R$499,COLUMN('по изворима и контима'!L:L),FALSE))</f>
        <v>0</v>
      </c>
    </row>
    <row r="245" spans="1:15" x14ac:dyDescent="0.25">
      <c r="A245">
        <f t="shared" si="257"/>
        <v>0</v>
      </c>
      <c r="B245">
        <f t="shared" si="215"/>
        <v>0</v>
      </c>
      <c r="C245" s="121">
        <f>IF(A245=0,0,+spisak!A$4)</f>
        <v>0</v>
      </c>
      <c r="D245">
        <f>IF(A245=0,0,+spisak!C$4)</f>
        <v>0</v>
      </c>
      <c r="E245" s="169">
        <f>IF(A245=0,0,+spisak!#REF!)</f>
        <v>0</v>
      </c>
      <c r="F245">
        <f>IF(A245=0,0,+VLOOKUP($A245,'по изворима и контима'!$A$12:D$499,4,FALSE))</f>
        <v>0</v>
      </c>
      <c r="G245">
        <f>IF(A245=0,0,+VLOOKUP($A245,'по изворима и контима'!$A$12:G$499,5,FALSE))</f>
        <v>0</v>
      </c>
      <c r="H245">
        <f>IF(A245=0,0,+VLOOKUP($A245,'по изворима и контима'!$A$12:H$499,6,FALSE))</f>
        <v>0</v>
      </c>
      <c r="I245">
        <f>IF(A245=0,0,+VLOOKUP($A245,'по изворима и контима'!$A$12:H$499,7,FALSE))</f>
        <v>0</v>
      </c>
      <c r="J245">
        <f>IF(A245=0,0,+VLOOKUP($A245,'по изворима и контима'!$A$12:I$499,8,FALSE))</f>
        <v>0</v>
      </c>
      <c r="K245">
        <f>IF(B245=0,0,+VLOOKUP($A245,'по изворима и контима'!$A$12:J$499,9,FALSE))</f>
        <v>0</v>
      </c>
      <c r="L245">
        <f>IF($A245=0,0,+VLOOKUP($F245,spisak!$C$11:$F$30,3,FALSE))</f>
        <v>0</v>
      </c>
      <c r="M245">
        <f>IF($A245=0,0,+VLOOKUP($F245,spisak!$C$11:$F$30,4,FALSE))</f>
        <v>0</v>
      </c>
      <c r="N245" s="140">
        <f t="shared" ref="N245" si="266">+IF(A245=0,0,"2017")</f>
        <v>0</v>
      </c>
      <c r="O245" s="122">
        <f>IF(A245=0,0,+VLOOKUP($A245,'по изворима и контима'!$A$12:R$499,COLUMN('по изворима и контима'!M:M),FALSE))</f>
        <v>0</v>
      </c>
    </row>
    <row r="246" spans="1:15" x14ac:dyDescent="0.25">
      <c r="A246">
        <f t="shared" si="257"/>
        <v>0</v>
      </c>
      <c r="B246">
        <f t="shared" si="215"/>
        <v>0</v>
      </c>
      <c r="C246" s="121">
        <f>IF(A246=0,0,+spisak!A$4)</f>
        <v>0</v>
      </c>
      <c r="D246">
        <f>IF(A246=0,0,+spisak!C$4)</f>
        <v>0</v>
      </c>
      <c r="E246" s="169">
        <f>IF(A246=0,0,+spisak!#REF!)</f>
        <v>0</v>
      </c>
      <c r="F246">
        <f>IF(A246=0,0,+VLOOKUP($A246,'по изворима и контима'!$A$12:D$499,4,FALSE))</f>
        <v>0</v>
      </c>
      <c r="G246">
        <f>IF(A246=0,0,+VLOOKUP($A246,'по изворима и контима'!$A$12:G$499,5,FALSE))</f>
        <v>0</v>
      </c>
      <c r="H246">
        <f>IF(A246=0,0,+VLOOKUP($A246,'по изворима и контима'!$A$12:H$499,6,FALSE))</f>
        <v>0</v>
      </c>
      <c r="I246">
        <f>IF(A246=0,0,+VLOOKUP($A246,'по изворима и контима'!$A$12:H$499,7,FALSE))</f>
        <v>0</v>
      </c>
      <c r="J246">
        <f>IF(A246=0,0,+VLOOKUP($A246,'по изворима и контима'!$A$12:I$499,8,FALSE))</f>
        <v>0</v>
      </c>
      <c r="K246">
        <f>IF(B246=0,0,+VLOOKUP($A246,'по изворима и контима'!$A$12:J$499,9,FALSE))</f>
        <v>0</v>
      </c>
      <c r="L246">
        <f>IF($A246=0,0,+VLOOKUP($F246,spisak!$C$11:$F$30,3,FALSE))</f>
        <v>0</v>
      </c>
      <c r="M246">
        <f>IF($A246=0,0,+VLOOKUP($F246,spisak!$C$11:$F$30,4,FALSE))</f>
        <v>0</v>
      </c>
      <c r="N246" s="140">
        <f t="shared" ref="N246" si="267">+IF(A246=0,0,"2018")</f>
        <v>0</v>
      </c>
      <c r="O246" s="122">
        <f>IF(C246=0,0,+VLOOKUP($A246,'по изворима и контима'!$A$12:R$499,COLUMN('по изворима и контима'!N:N),FALSE))</f>
        <v>0</v>
      </c>
    </row>
    <row r="247" spans="1:15" x14ac:dyDescent="0.25">
      <c r="A247">
        <f t="shared" si="257"/>
        <v>0</v>
      </c>
      <c r="B247">
        <f t="shared" si="215"/>
        <v>0</v>
      </c>
      <c r="C247" s="121">
        <f>IF(A247=0,0,+spisak!A$4)</f>
        <v>0</v>
      </c>
      <c r="D247">
        <f>IF(A247=0,0,+spisak!C$4)</f>
        <v>0</v>
      </c>
      <c r="E247" s="169">
        <f>IF(A247=0,0,+spisak!#REF!)</f>
        <v>0</v>
      </c>
      <c r="F247">
        <f>IF(A247=0,0,+VLOOKUP($A247,'по изворима и контима'!$A$12:D$499,4,FALSE))</f>
        <v>0</v>
      </c>
      <c r="G247">
        <f>IF(A247=0,0,+VLOOKUP($A247,'по изворима и контима'!$A$12:G$499,5,FALSE))</f>
        <v>0</v>
      </c>
      <c r="H247">
        <f>IF(A247=0,0,+VLOOKUP($A247,'по изворима и контима'!$A$12:H$499,6,FALSE))</f>
        <v>0</v>
      </c>
      <c r="I247">
        <f>IF(A247=0,0,+VLOOKUP($A247,'по изворима и контима'!$A$12:H$499,7,FALSE))</f>
        <v>0</v>
      </c>
      <c r="J247">
        <f>IF(A247=0,0,+VLOOKUP($A247,'по изворима и контима'!$A$12:I$499,8,FALSE))</f>
        <v>0</v>
      </c>
      <c r="K247">
        <f>IF(B247=0,0,+VLOOKUP($A247,'по изворима и контима'!$A$12:J$499,9,FALSE))</f>
        <v>0</v>
      </c>
      <c r="L247">
        <f>IF($A247=0,0,+VLOOKUP($F247,spisak!$C$11:$F$30,3,FALSE))</f>
        <v>0</v>
      </c>
      <c r="M247">
        <f>IF($A247=0,0,+VLOOKUP($F247,spisak!$C$11:$F$30,4,FALSE))</f>
        <v>0</v>
      </c>
      <c r="N247" s="140">
        <f t="shared" ref="N247" si="268">+IF(A247=0,0,"2019")</f>
        <v>0</v>
      </c>
      <c r="O247" s="122">
        <f>IF(C247=0,0,+VLOOKUP($A247,'по изворима и контима'!$A$12:R$499,COLUMN('по изворима и контима'!O:O),FALSE))</f>
        <v>0</v>
      </c>
    </row>
    <row r="248" spans="1:15" x14ac:dyDescent="0.25">
      <c r="A248">
        <f t="shared" si="257"/>
        <v>0</v>
      </c>
      <c r="B248">
        <f t="shared" si="215"/>
        <v>0</v>
      </c>
      <c r="C248" s="121">
        <f>IF(A248=0,0,+spisak!A$4)</f>
        <v>0</v>
      </c>
      <c r="D248">
        <f>IF(A248=0,0,+spisak!C$4)</f>
        <v>0</v>
      </c>
      <c r="E248" s="169">
        <f>IF(A248=0,0,+spisak!#REF!)</f>
        <v>0</v>
      </c>
      <c r="F248">
        <f>IF(A248=0,0,+VLOOKUP($A248,'по изворима и контима'!$A$12:D$499,4,FALSE))</f>
        <v>0</v>
      </c>
      <c r="G248">
        <f>IF(A248=0,0,+VLOOKUP($A248,'по изворима и контима'!$A$12:G$499,5,FALSE))</f>
        <v>0</v>
      </c>
      <c r="H248">
        <f>IF(A248=0,0,+VLOOKUP($A248,'по изворима и контима'!$A$12:H$499,6,FALSE))</f>
        <v>0</v>
      </c>
      <c r="I248">
        <f>IF(A248=0,0,+VLOOKUP($A248,'по изворима и контима'!$A$12:H$499,7,FALSE))</f>
        <v>0</v>
      </c>
      <c r="J248">
        <f>IF(A248=0,0,+VLOOKUP($A248,'по изворима и контима'!$A$12:I$499,8,FALSE))</f>
        <v>0</v>
      </c>
      <c r="K248">
        <f>IF(B248=0,0,+VLOOKUP($A248,'по изворима и контима'!$A$12:J$499,9,FALSE))</f>
        <v>0</v>
      </c>
      <c r="L248">
        <f>IF($A248=0,0,+VLOOKUP($F248,spisak!$C$11:$F$30,3,FALSE))</f>
        <v>0</v>
      </c>
      <c r="M248">
        <f>IF($A248=0,0,+VLOOKUP($F248,spisak!$C$11:$F$30,4,FALSE))</f>
        <v>0</v>
      </c>
      <c r="N248" s="140">
        <f t="shared" ref="N248" si="269">+IF(A248=0,0,"nakon 2019")</f>
        <v>0</v>
      </c>
      <c r="O248" s="122">
        <f>IF(C248=0,0,+VLOOKUP($A248,'по изворима и контима'!$A$12:R$499,COLUMN('по изворима и контима'!P:P),FALSE))</f>
        <v>0</v>
      </c>
    </row>
    <row r="249" spans="1:15" x14ac:dyDescent="0.25">
      <c r="A249">
        <f>+IF(MAX(A$4:A246)&gt;=A$1,0,MAX(A$4:A246)+1)</f>
        <v>0</v>
      </c>
      <c r="B249">
        <f t="shared" si="215"/>
        <v>0</v>
      </c>
      <c r="C249" s="121">
        <f>IF(A249=0,0,+spisak!A$4)</f>
        <v>0</v>
      </c>
      <c r="D249">
        <f>IF(A249=0,0,+spisak!C$4)</f>
        <v>0</v>
      </c>
      <c r="E249" s="169">
        <f>IF(A249=0,0,+spisak!#REF!)</f>
        <v>0</v>
      </c>
      <c r="F249">
        <f>IF(A249=0,0,+VLOOKUP($A249,'по изворима и контима'!$A$12:D$499,4,FALSE))</f>
        <v>0</v>
      </c>
      <c r="G249">
        <f>IF(A249=0,0,+VLOOKUP($A249,'по изворима и контима'!$A$12:G$499,5,FALSE))</f>
        <v>0</v>
      </c>
      <c r="H249">
        <f>IF(A249=0,0,+VLOOKUP($A249,'по изворима и контима'!$A$12:H$499,6,FALSE))</f>
        <v>0</v>
      </c>
      <c r="I249">
        <f>IF(A249=0,0,+VLOOKUP($A249,'по изворима и контима'!$A$12:H$499,7,FALSE))</f>
        <v>0</v>
      </c>
      <c r="J249">
        <f>IF(A249=0,0,+VLOOKUP($A249,'по изворима и контима'!$A$12:I$499,8,FALSE))</f>
        <v>0</v>
      </c>
      <c r="K249">
        <f>IF(B249=0,0,+VLOOKUP($A249,'по изворима и контима'!$A$12:J$499,9,FALSE))</f>
        <v>0</v>
      </c>
      <c r="L249">
        <f>IF($A249=0,0,+VLOOKUP($F249,spisak!$C$11:$F$30,3,FALSE))</f>
        <v>0</v>
      </c>
      <c r="M249">
        <f>IF($A249=0,0,+VLOOKUP($F249,spisak!$C$11:$F$30,4,FALSE))</f>
        <v>0</v>
      </c>
      <c r="N249" s="140">
        <f t="shared" ref="N249" si="270">+IF(A249=0,0,"do 2015")</f>
        <v>0</v>
      </c>
      <c r="O249" s="122">
        <f>IF(A249=0,0,+VLOOKUP($A249,'по изворима и контима'!$A$12:L$499,COLUMN('по изворима и контима'!J:J),FALSE))</f>
        <v>0</v>
      </c>
    </row>
    <row r="250" spans="1:15" x14ac:dyDescent="0.25">
      <c r="A250">
        <f t="shared" ref="A250:A255" si="271">+A249</f>
        <v>0</v>
      </c>
      <c r="B250">
        <f t="shared" si="215"/>
        <v>0</v>
      </c>
      <c r="C250" s="121">
        <f>IF(A250=0,0,+spisak!A$4)</f>
        <v>0</v>
      </c>
      <c r="D250">
        <f>IF(A250=0,0,+spisak!C$4)</f>
        <v>0</v>
      </c>
      <c r="E250" s="169">
        <f>IF(A250=0,0,+spisak!#REF!)</f>
        <v>0</v>
      </c>
      <c r="F250">
        <f>IF(A250=0,0,+VLOOKUP($A250,'по изворима и контима'!$A$12:D$499,4,FALSE))</f>
        <v>0</v>
      </c>
      <c r="G250">
        <f>IF(A250=0,0,+VLOOKUP($A250,'по изворима и контима'!$A$12:G$499,5,FALSE))</f>
        <v>0</v>
      </c>
      <c r="H250">
        <f>IF(A250=0,0,+VLOOKUP($A250,'по изворима и контима'!$A$12:H$499,6,FALSE))</f>
        <v>0</v>
      </c>
      <c r="I250">
        <f>IF(A250=0,0,+VLOOKUP($A250,'по изворима и контима'!$A$12:H$499,7,FALSE))</f>
        <v>0</v>
      </c>
      <c r="J250">
        <f>IF(A250=0,0,+VLOOKUP($A250,'по изворима и контима'!$A$12:I$499,8,FALSE))</f>
        <v>0</v>
      </c>
      <c r="K250">
        <f>IF(B250=0,0,+VLOOKUP($A250,'по изворима и контима'!$A$12:J$499,9,FALSE))</f>
        <v>0</v>
      </c>
      <c r="L250">
        <f>IF($A250=0,0,+VLOOKUP($F250,spisak!$C$11:$F$30,3,FALSE))</f>
        <v>0</v>
      </c>
      <c r="M250">
        <f>IF($A250=0,0,+VLOOKUP($F250,spisak!$C$11:$F$30,4,FALSE))</f>
        <v>0</v>
      </c>
      <c r="N250" s="140">
        <f t="shared" ref="N250" si="272">+IF(A250=0,0,"2016-plan")</f>
        <v>0</v>
      </c>
      <c r="O250" s="122">
        <f>IF(A250=0,0,+VLOOKUP($A250,'по изворима и контима'!$A$12:R$499,COLUMN('по изворима и контима'!K:K),FALSE))</f>
        <v>0</v>
      </c>
    </row>
    <row r="251" spans="1:15" x14ac:dyDescent="0.25">
      <c r="A251">
        <f t="shared" si="271"/>
        <v>0</v>
      </c>
      <c r="B251">
        <f t="shared" si="215"/>
        <v>0</v>
      </c>
      <c r="C251" s="121">
        <f>IF(A251=0,0,+spisak!A$4)</f>
        <v>0</v>
      </c>
      <c r="D251">
        <f>IF(A251=0,0,+spisak!C$4)</f>
        <v>0</v>
      </c>
      <c r="E251" s="169">
        <f>IF(A251=0,0,+spisak!#REF!)</f>
        <v>0</v>
      </c>
      <c r="F251">
        <f>IF(A251=0,0,+VLOOKUP($A251,'по изворима и контима'!$A$12:D$499,4,FALSE))</f>
        <v>0</v>
      </c>
      <c r="G251">
        <f>IF(A251=0,0,+VLOOKUP($A251,'по изворима и контима'!$A$12:G$499,5,FALSE))</f>
        <v>0</v>
      </c>
      <c r="H251">
        <f>IF(A251=0,0,+VLOOKUP($A251,'по изворима и контима'!$A$12:H$499,6,FALSE))</f>
        <v>0</v>
      </c>
      <c r="I251">
        <f>IF(A251=0,0,+VLOOKUP($A251,'по изворима и контима'!$A$12:H$499,7,FALSE))</f>
        <v>0</v>
      </c>
      <c r="J251">
        <f>IF(A251=0,0,+VLOOKUP($A251,'по изворима и контима'!$A$12:I$499,8,FALSE))</f>
        <v>0</v>
      </c>
      <c r="K251">
        <f>IF(B251=0,0,+VLOOKUP($A251,'по изворима и контима'!$A$12:J$499,9,FALSE))</f>
        <v>0</v>
      </c>
      <c r="L251">
        <f>IF($A251=0,0,+VLOOKUP($F251,spisak!$C$11:$F$30,3,FALSE))</f>
        <v>0</v>
      </c>
      <c r="M251">
        <f>IF($A251=0,0,+VLOOKUP($F251,spisak!$C$11:$F$30,4,FALSE))</f>
        <v>0</v>
      </c>
      <c r="N251" s="140">
        <f t="shared" ref="N251" si="273">+IF(A251=0,0,"2016-procena")</f>
        <v>0</v>
      </c>
      <c r="O251" s="122">
        <f>IF(A251=0,0,+VLOOKUP($A251,'по изворима и контима'!$A$12:R$499,COLUMN('по изворима и контима'!L:L),FALSE))</f>
        <v>0</v>
      </c>
    </row>
    <row r="252" spans="1:15" x14ac:dyDescent="0.25">
      <c r="A252">
        <f t="shared" si="271"/>
        <v>0</v>
      </c>
      <c r="B252">
        <f t="shared" si="215"/>
        <v>0</v>
      </c>
      <c r="C252" s="121">
        <f>IF(A252=0,0,+spisak!A$4)</f>
        <v>0</v>
      </c>
      <c r="D252">
        <f>IF(A252=0,0,+spisak!C$4)</f>
        <v>0</v>
      </c>
      <c r="E252" s="169">
        <f>IF(A252=0,0,+spisak!#REF!)</f>
        <v>0</v>
      </c>
      <c r="F252">
        <f>IF(A252=0,0,+VLOOKUP($A252,'по изворима и контима'!$A$12:D$499,4,FALSE))</f>
        <v>0</v>
      </c>
      <c r="G252">
        <f>IF(A252=0,0,+VLOOKUP($A252,'по изворима и контима'!$A$12:G$499,5,FALSE))</f>
        <v>0</v>
      </c>
      <c r="H252">
        <f>IF(A252=0,0,+VLOOKUP($A252,'по изворима и контима'!$A$12:H$499,6,FALSE))</f>
        <v>0</v>
      </c>
      <c r="I252">
        <f>IF(A252=0,0,+VLOOKUP($A252,'по изворима и контима'!$A$12:H$499,7,FALSE))</f>
        <v>0</v>
      </c>
      <c r="J252">
        <f>IF(A252=0,0,+VLOOKUP($A252,'по изворима и контима'!$A$12:I$499,8,FALSE))</f>
        <v>0</v>
      </c>
      <c r="K252">
        <f>IF(B252=0,0,+VLOOKUP($A252,'по изворима и контима'!$A$12:J$499,9,FALSE))</f>
        <v>0</v>
      </c>
      <c r="L252">
        <f>IF($A252=0,0,+VLOOKUP($F252,spisak!$C$11:$F$30,3,FALSE))</f>
        <v>0</v>
      </c>
      <c r="M252">
        <f>IF($A252=0,0,+VLOOKUP($F252,spisak!$C$11:$F$30,4,FALSE))</f>
        <v>0</v>
      </c>
      <c r="N252" s="140">
        <f t="shared" ref="N252" si="274">+IF(A252=0,0,"2017")</f>
        <v>0</v>
      </c>
      <c r="O252" s="122">
        <f>IF(A252=0,0,+VLOOKUP($A252,'по изворима и контима'!$A$12:R$499,COLUMN('по изворима и контима'!M:M),FALSE))</f>
        <v>0</v>
      </c>
    </row>
    <row r="253" spans="1:15" x14ac:dyDescent="0.25">
      <c r="A253">
        <f t="shared" si="271"/>
        <v>0</v>
      </c>
      <c r="B253">
        <f t="shared" si="215"/>
        <v>0</v>
      </c>
      <c r="C253" s="121">
        <f>IF(A253=0,0,+spisak!A$4)</f>
        <v>0</v>
      </c>
      <c r="D253">
        <f>IF(A253=0,0,+spisak!C$4)</f>
        <v>0</v>
      </c>
      <c r="E253" s="169">
        <f>IF(A253=0,0,+spisak!#REF!)</f>
        <v>0</v>
      </c>
      <c r="F253">
        <f>IF(A253=0,0,+VLOOKUP($A253,'по изворима и контима'!$A$12:D$499,4,FALSE))</f>
        <v>0</v>
      </c>
      <c r="G253">
        <f>IF(A253=0,0,+VLOOKUP($A253,'по изворима и контима'!$A$12:G$499,5,FALSE))</f>
        <v>0</v>
      </c>
      <c r="H253">
        <f>IF(A253=0,0,+VLOOKUP($A253,'по изворима и контима'!$A$12:H$499,6,FALSE))</f>
        <v>0</v>
      </c>
      <c r="I253">
        <f>IF(A253=0,0,+VLOOKUP($A253,'по изворима и контима'!$A$12:H$499,7,FALSE))</f>
        <v>0</v>
      </c>
      <c r="J253">
        <f>IF(A253=0,0,+VLOOKUP($A253,'по изворима и контима'!$A$12:I$499,8,FALSE))</f>
        <v>0</v>
      </c>
      <c r="K253">
        <f>IF(B253=0,0,+VLOOKUP($A253,'по изворима и контима'!$A$12:J$499,9,FALSE))</f>
        <v>0</v>
      </c>
      <c r="L253">
        <f>IF($A253=0,0,+VLOOKUP($F253,spisak!$C$11:$F$30,3,FALSE))</f>
        <v>0</v>
      </c>
      <c r="M253">
        <f>IF($A253=0,0,+VLOOKUP($F253,spisak!$C$11:$F$30,4,FALSE))</f>
        <v>0</v>
      </c>
      <c r="N253" s="140">
        <f t="shared" ref="N253" si="275">+IF(A253=0,0,"2018")</f>
        <v>0</v>
      </c>
      <c r="O253" s="122">
        <f>IF(C253=0,0,+VLOOKUP($A253,'по изворима и контима'!$A$12:R$499,COLUMN('по изворима и контима'!N:N),FALSE))</f>
        <v>0</v>
      </c>
    </row>
    <row r="254" spans="1:15" x14ac:dyDescent="0.25">
      <c r="A254">
        <f t="shared" si="271"/>
        <v>0</v>
      </c>
      <c r="B254">
        <f t="shared" si="215"/>
        <v>0</v>
      </c>
      <c r="C254" s="121">
        <f>IF(A254=0,0,+spisak!A$4)</f>
        <v>0</v>
      </c>
      <c r="D254">
        <f>IF(A254=0,0,+spisak!C$4)</f>
        <v>0</v>
      </c>
      <c r="E254" s="169">
        <f>IF(A254=0,0,+spisak!#REF!)</f>
        <v>0</v>
      </c>
      <c r="F254">
        <f>IF(A254=0,0,+VLOOKUP($A254,'по изворима и контима'!$A$12:D$499,4,FALSE))</f>
        <v>0</v>
      </c>
      <c r="G254">
        <f>IF(A254=0,0,+VLOOKUP($A254,'по изворима и контима'!$A$12:G$499,5,FALSE))</f>
        <v>0</v>
      </c>
      <c r="H254">
        <f>IF(A254=0,0,+VLOOKUP($A254,'по изворима и контима'!$A$12:H$499,6,FALSE))</f>
        <v>0</v>
      </c>
      <c r="I254">
        <f>IF(A254=0,0,+VLOOKUP($A254,'по изворима и контима'!$A$12:H$499,7,FALSE))</f>
        <v>0</v>
      </c>
      <c r="J254">
        <f>IF(A254=0,0,+VLOOKUP($A254,'по изворима и контима'!$A$12:I$499,8,FALSE))</f>
        <v>0</v>
      </c>
      <c r="K254">
        <f>IF(B254=0,0,+VLOOKUP($A254,'по изворима и контима'!$A$12:J$499,9,FALSE))</f>
        <v>0</v>
      </c>
      <c r="L254">
        <f>IF($A254=0,0,+VLOOKUP($F254,spisak!$C$11:$F$30,3,FALSE))</f>
        <v>0</v>
      </c>
      <c r="M254">
        <f>IF($A254=0,0,+VLOOKUP($F254,spisak!$C$11:$F$30,4,FALSE))</f>
        <v>0</v>
      </c>
      <c r="N254" s="140">
        <f t="shared" ref="N254" si="276">+IF(A254=0,0,"2019")</f>
        <v>0</v>
      </c>
      <c r="O254" s="122">
        <f>IF(C254=0,0,+VLOOKUP($A254,'по изворима и контима'!$A$12:R$499,COLUMN('по изворима и контима'!O:O),FALSE))</f>
        <v>0</v>
      </c>
    </row>
    <row r="255" spans="1:15" x14ac:dyDescent="0.25">
      <c r="A255">
        <f t="shared" si="271"/>
        <v>0</v>
      </c>
      <c r="B255">
        <f t="shared" si="215"/>
        <v>0</v>
      </c>
      <c r="C255" s="121">
        <f>IF(A255=0,0,+spisak!A$4)</f>
        <v>0</v>
      </c>
      <c r="D255">
        <f>IF(A255=0,0,+spisak!C$4)</f>
        <v>0</v>
      </c>
      <c r="E255" s="169">
        <f>IF(A255=0,0,+spisak!#REF!)</f>
        <v>0</v>
      </c>
      <c r="F255">
        <f>IF(A255=0,0,+VLOOKUP($A255,'по изворима и контима'!$A$12:D$499,4,FALSE))</f>
        <v>0</v>
      </c>
      <c r="G255">
        <f>IF(A255=0,0,+VLOOKUP($A255,'по изворима и контима'!$A$12:G$499,5,FALSE))</f>
        <v>0</v>
      </c>
      <c r="H255">
        <f>IF(A255=0,0,+VLOOKUP($A255,'по изворима и контима'!$A$12:H$499,6,FALSE))</f>
        <v>0</v>
      </c>
      <c r="I255">
        <f>IF(A255=0,0,+VLOOKUP($A255,'по изворима и контима'!$A$12:H$499,7,FALSE))</f>
        <v>0</v>
      </c>
      <c r="J255">
        <f>IF(A255=0,0,+VLOOKUP($A255,'по изворима и контима'!$A$12:I$499,8,FALSE))</f>
        <v>0</v>
      </c>
      <c r="K255">
        <f>IF(B255=0,0,+VLOOKUP($A255,'по изворима и контима'!$A$12:J$499,9,FALSE))</f>
        <v>0</v>
      </c>
      <c r="L255">
        <f>IF($A255=0,0,+VLOOKUP($F255,spisak!$C$11:$F$30,3,FALSE))</f>
        <v>0</v>
      </c>
      <c r="M255">
        <f>IF($A255=0,0,+VLOOKUP($F255,spisak!$C$11:$F$30,4,FALSE))</f>
        <v>0</v>
      </c>
      <c r="N255" s="140">
        <f t="shared" ref="N255" si="277">+IF(A255=0,0,"nakon 2019")</f>
        <v>0</v>
      </c>
      <c r="O255" s="122">
        <f>IF(C255=0,0,+VLOOKUP($A255,'по изворима и контима'!$A$12:R$499,COLUMN('по изворима и контима'!P:P),FALSE))</f>
        <v>0</v>
      </c>
    </row>
    <row r="256" spans="1:15" x14ac:dyDescent="0.25">
      <c r="A256">
        <f>+IF(ISBLANK('по изворима и контима'!D264)=TRUE,0,1)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контима'!$A$12:D$499,4,FALSE))</f>
        <v>0</v>
      </c>
      <c r="G256">
        <f>IF(A256=0,0,+VLOOKUP($A256,'по изворима и контима'!$A$12:G$499,5,FALSE))</f>
        <v>0</v>
      </c>
      <c r="H256">
        <f>IF(A256=0,0,+VLOOKUP($A256,'по изворима и контима'!$A$12:H$499,6,FALSE))</f>
        <v>0</v>
      </c>
      <c r="I256">
        <f>IF(A256=0,0,+VLOOKUP($A256,'по изворима и контима'!$A$12:H$499,7,FALSE))</f>
        <v>0</v>
      </c>
      <c r="J256">
        <f>IF(A256=0,0,+VLOOKUP($A256,'по изворима и контима'!$A$12:I$499,8,FALSE))</f>
        <v>0</v>
      </c>
      <c r="K256">
        <f>IF(B256=0,0,+VLOOKUP($A256,'по изворима и контима'!$A$12:J$499,9,FALSE))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контима'!$A$12:L$499,COLUMN('по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контима'!$A$12:D$499,4,FALSE))</f>
        <v>0</v>
      </c>
      <c r="G257">
        <f>IF(A257=0,0,+VLOOKUP($A257,'по изворима и контима'!$A$12:G$499,5,FALSE))</f>
        <v>0</v>
      </c>
      <c r="H257">
        <f>IF(A257=0,0,+VLOOKUP($A257,'по изворима и контима'!$A$12:H$499,6,FALSE))</f>
        <v>0</v>
      </c>
      <c r="I257">
        <f>IF(A257=0,0,+VLOOKUP($A257,'по изворима и контима'!$A$12:H$499,7,FALSE))</f>
        <v>0</v>
      </c>
      <c r="J257">
        <f>IF(A257=0,0,+VLOOKUP($A257,'по изворима и контима'!$A$12:I$499,8,FALSE))</f>
        <v>0</v>
      </c>
      <c r="K257">
        <f>IF(B257=0,0,+VLOOKUP($A257,'по изворима и контима'!$A$12:J$499,9,FALSE))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контима'!$A$12:R$499,COLUMN('по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контима'!$A$12:D$499,4,FALSE))</f>
        <v>0</v>
      </c>
      <c r="G258">
        <f>IF(A258=0,0,+VLOOKUP($A258,'по изворима и контима'!$A$12:G$499,5,FALSE))</f>
        <v>0</v>
      </c>
      <c r="H258">
        <f>IF(A258=0,0,+VLOOKUP($A258,'по изворима и контима'!$A$12:H$499,6,FALSE))</f>
        <v>0</v>
      </c>
      <c r="I258">
        <f>IF(A258=0,0,+VLOOKUP($A258,'по изворима и контима'!$A$12:H$499,7,FALSE))</f>
        <v>0</v>
      </c>
      <c r="J258">
        <f>IF(A258=0,0,+VLOOKUP($A258,'по изворима и контима'!$A$12:I$499,8,FALSE))</f>
        <v>0</v>
      </c>
      <c r="K258">
        <f>IF(B258=0,0,+VLOOKUP($A258,'по изворима и контима'!$A$12:J$499,9,FALSE))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контима'!$A$12:R$499,COLUMN('по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контима'!$A$12:D$499,4,FALSE))</f>
        <v>0</v>
      </c>
      <c r="G259">
        <f>IF(A259=0,0,+VLOOKUP($A259,'по изворима и контима'!$A$12:G$499,5,FALSE))</f>
        <v>0</v>
      </c>
      <c r="H259">
        <f>IF(A259=0,0,+VLOOKUP($A259,'по изворима и контима'!$A$12:H$499,6,FALSE))</f>
        <v>0</v>
      </c>
      <c r="I259">
        <f>IF(A259=0,0,+VLOOKUP($A259,'по изворима и контима'!$A$12:H$499,7,FALSE))</f>
        <v>0</v>
      </c>
      <c r="J259">
        <f>IF(A259=0,0,+VLOOKUP($A259,'по изворима и контима'!$A$12:I$499,8,FALSE))</f>
        <v>0</v>
      </c>
      <c r="K259">
        <f>IF(B259=0,0,+VLOOKUP($A259,'по изворима и контима'!$A$12:J$499,9,FALSE))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контима'!$A$12:R$499,COLUMN('по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контима'!$A$12:D$499,4,FALSE))</f>
        <v>0</v>
      </c>
      <c r="G260">
        <f>IF(A260=0,0,+VLOOKUP($A260,'по изворима и контима'!$A$12:G$499,5,FALSE))</f>
        <v>0</v>
      </c>
      <c r="H260">
        <f>IF(A260=0,0,+VLOOKUP($A260,'по изворима и контима'!$A$12:H$499,6,FALSE))</f>
        <v>0</v>
      </c>
      <c r="I260">
        <f>IF(A260=0,0,+VLOOKUP($A260,'по изворима и контима'!$A$12:H$499,7,FALSE))</f>
        <v>0</v>
      </c>
      <c r="J260">
        <f>IF(A260=0,0,+VLOOKUP($A260,'по изворима и контима'!$A$12:I$499,8,FALSE))</f>
        <v>0</v>
      </c>
      <c r="K260">
        <f>IF(B260=0,0,+VLOOKUP($A260,'по изворима и контима'!$A$12:J$499,9,FALSE))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контима'!$A$12:R$499,COLUMN('по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контима'!$A$12:D$499,4,FALSE))</f>
        <v>0</v>
      </c>
      <c r="G261">
        <f>IF(A261=0,0,+VLOOKUP($A261,'по изворима и контима'!$A$12:G$499,5,FALSE))</f>
        <v>0</v>
      </c>
      <c r="H261">
        <f>IF(A261=0,0,+VLOOKUP($A261,'по изворима и контима'!$A$12:H$499,6,FALSE))</f>
        <v>0</v>
      </c>
      <c r="I261">
        <f>IF(A261=0,0,+VLOOKUP($A261,'по изворима и контима'!$A$12:H$499,7,FALSE))</f>
        <v>0</v>
      </c>
      <c r="J261">
        <f>IF(A261=0,0,+VLOOKUP($A261,'по изворима и контима'!$A$12:I$499,8,FALSE))</f>
        <v>0</v>
      </c>
      <c r="K261">
        <f>IF(B261=0,0,+VLOOKUP($A261,'по изворима и контима'!$A$12:J$499,9,FALSE))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контима'!$A$12:R$499,COLUMN('по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контима'!$A$12:D$499,4,FALSE))</f>
        <v>0</v>
      </c>
      <c r="G262">
        <f>IF(A262=0,0,+VLOOKUP($A262,'по изворима и контима'!$A$12:G$499,5,FALSE))</f>
        <v>0</v>
      </c>
      <c r="H262">
        <f>IF(A262=0,0,+VLOOKUP($A262,'по изворима и контима'!$A$12:H$499,6,FALSE))</f>
        <v>0</v>
      </c>
      <c r="I262">
        <f>IF(A262=0,0,+VLOOKUP($A262,'по изворима и контима'!$A$12:H$499,7,FALSE))</f>
        <v>0</v>
      </c>
      <c r="J262">
        <f>IF(A262=0,0,+VLOOKUP($A262,'по изворима и контима'!$A$12:I$499,8,FALSE))</f>
        <v>0</v>
      </c>
      <c r="K262">
        <f>IF(B262=0,0,+VLOOKUP($A262,'по изворима и контима'!$A$12:J$499,9,FALSE))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контима'!$A$12:R$499,COLUMN('по изворима и контима'!P:P),FALSE))</f>
        <v>0</v>
      </c>
    </row>
    <row r="263" spans="1:15" x14ac:dyDescent="0.25">
      <c r="A263">
        <f>+IF(MAX(A$4:A260)&gt;=A$1,0,MAX(A$4:A260)+1)</f>
        <v>0</v>
      </c>
      <c r="B263">
        <f t="shared" si="215"/>
        <v>0</v>
      </c>
      <c r="C263" s="121">
        <f>IF(A263=0,0,+spisak!A$4)</f>
        <v>0</v>
      </c>
      <c r="D263">
        <f>IF(A263=0,0,+spisak!C$4)</f>
        <v>0</v>
      </c>
      <c r="E263" s="169">
        <f>IF(A263=0,0,+spisak!#REF!)</f>
        <v>0</v>
      </c>
      <c r="F263">
        <f>IF(A263=0,0,+VLOOKUP($A263,'по изворима и контима'!$A$12:D$499,4,FALSE))</f>
        <v>0</v>
      </c>
      <c r="G263">
        <f>IF(A263=0,0,+VLOOKUP($A263,'по изворима и контима'!$A$12:G$499,5,FALSE))</f>
        <v>0</v>
      </c>
      <c r="H263">
        <f>IF(A263=0,0,+VLOOKUP($A263,'по изворима и контима'!$A$12:H$499,6,FALSE))</f>
        <v>0</v>
      </c>
      <c r="I263">
        <f>IF(A263=0,0,+VLOOKUP($A263,'по изворима и контима'!$A$12:H$499,7,FALSE))</f>
        <v>0</v>
      </c>
      <c r="J263">
        <f>IF(A263=0,0,+VLOOKUP($A263,'по изворима и контима'!$A$12:I$499,8,FALSE))</f>
        <v>0</v>
      </c>
      <c r="K263">
        <f>IF(B263=0,0,+VLOOKUP($A263,'по изворима и контима'!$A$12:J$499,9,FALSE))</f>
        <v>0</v>
      </c>
      <c r="L263">
        <f>IF($A263=0,0,+VLOOKUP($F263,spisak!$C$11:$F$30,3,FALSE))</f>
        <v>0</v>
      </c>
      <c r="M263">
        <f>IF($A263=0,0,+VLOOKUP($F263,spisak!$C$11:$F$30,4,FALSE))</f>
        <v>0</v>
      </c>
      <c r="N263" s="140">
        <f t="shared" ref="N263" si="286">+IF(A263=0,0,"do 2015")</f>
        <v>0</v>
      </c>
      <c r="O263" s="122">
        <f>IF(A263=0,0,+VLOOKUP($A263,'по изворима и контима'!$A$12:L$499,COLUMN('по изворима и контима'!J:J),FALSE))</f>
        <v>0</v>
      </c>
    </row>
    <row r="264" spans="1:15" x14ac:dyDescent="0.25">
      <c r="A264">
        <f>+A263</f>
        <v>0</v>
      </c>
      <c r="B264">
        <f t="shared" ref="B264:B327" si="287">+IF(A264&gt;0,+B263+1,0)</f>
        <v>0</v>
      </c>
      <c r="C264" s="121">
        <f>IF(A264=0,0,+spisak!A$4)</f>
        <v>0</v>
      </c>
      <c r="D264">
        <f>IF(A264=0,0,+spisak!C$4)</f>
        <v>0</v>
      </c>
      <c r="E264" s="169">
        <f>IF(A264=0,0,+spisak!#REF!)</f>
        <v>0</v>
      </c>
      <c r="F264">
        <f>IF(A264=0,0,+VLOOKUP($A264,'по изворима и контима'!$A$12:D$499,4,FALSE))</f>
        <v>0</v>
      </c>
      <c r="G264">
        <f>IF(A264=0,0,+VLOOKUP($A264,'по изворима и контима'!$A$12:G$499,5,FALSE))</f>
        <v>0</v>
      </c>
      <c r="H264">
        <f>IF(A264=0,0,+VLOOKUP($A264,'по изворима и контима'!$A$12:H$499,6,FALSE))</f>
        <v>0</v>
      </c>
      <c r="I264">
        <f>IF(A264=0,0,+VLOOKUP($A264,'по изворима и контима'!$A$12:H$499,7,FALSE))</f>
        <v>0</v>
      </c>
      <c r="J264">
        <f>IF(A264=0,0,+VLOOKUP($A264,'по изворима и контима'!$A$12:I$499,8,FALSE))</f>
        <v>0</v>
      </c>
      <c r="K264">
        <f>IF(B264=0,0,+VLOOKUP($A264,'по изворима и контима'!$A$12:J$499,9,FALSE))</f>
        <v>0</v>
      </c>
      <c r="L264">
        <f>IF($A264=0,0,+VLOOKUP($F264,spisak!$C$11:$F$30,3,FALSE))</f>
        <v>0</v>
      </c>
      <c r="M264">
        <f>IF($A264=0,0,+VLOOKUP($F264,spisak!$C$11:$F$30,4,FALSE))</f>
        <v>0</v>
      </c>
      <c r="N264" s="140">
        <f t="shared" ref="N264" si="288">+IF(A264=0,0,"2016-plan")</f>
        <v>0</v>
      </c>
      <c r="O264" s="122">
        <f>IF(A264=0,0,+VLOOKUP($A264,'по изворима и контима'!$A$12:R$499,COLUMN('по изворима и контима'!K:K),FALSE))</f>
        <v>0</v>
      </c>
    </row>
    <row r="265" spans="1:15" x14ac:dyDescent="0.25">
      <c r="A265">
        <f t="shared" ref="A265:A276" si="289">+A264</f>
        <v>0</v>
      </c>
      <c r="B265">
        <f t="shared" si="287"/>
        <v>0</v>
      </c>
      <c r="C265" s="121">
        <f>IF(A265=0,0,+spisak!A$4)</f>
        <v>0</v>
      </c>
      <c r="D265">
        <f>IF(A265=0,0,+spisak!C$4)</f>
        <v>0</v>
      </c>
      <c r="E265" s="169">
        <f>IF(A265=0,0,+spisak!#REF!)</f>
        <v>0</v>
      </c>
      <c r="F265">
        <f>IF(A265=0,0,+VLOOKUP($A265,'по изворима и контима'!$A$12:D$499,4,FALSE))</f>
        <v>0</v>
      </c>
      <c r="G265">
        <f>IF(A265=0,0,+VLOOKUP($A265,'по изворима и контима'!$A$12:G$499,5,FALSE))</f>
        <v>0</v>
      </c>
      <c r="H265">
        <f>IF(A265=0,0,+VLOOKUP($A265,'по изворима и контима'!$A$12:H$499,6,FALSE))</f>
        <v>0</v>
      </c>
      <c r="I265">
        <f>IF(A265=0,0,+VLOOKUP($A265,'по изворима и контима'!$A$12:H$499,7,FALSE))</f>
        <v>0</v>
      </c>
      <c r="J265">
        <f>IF(A265=0,0,+VLOOKUP($A265,'по изворима и контима'!$A$12:I$499,8,FALSE))</f>
        <v>0</v>
      </c>
      <c r="K265">
        <f>IF(B265=0,0,+VLOOKUP($A265,'по изворима и контима'!$A$12:J$499,9,FALSE))</f>
        <v>0</v>
      </c>
      <c r="L265">
        <f>IF($A265=0,0,+VLOOKUP($F265,spisak!$C$11:$F$30,3,FALSE))</f>
        <v>0</v>
      </c>
      <c r="M265">
        <f>IF($A265=0,0,+VLOOKUP($F265,spisak!$C$11:$F$30,4,FALSE))</f>
        <v>0</v>
      </c>
      <c r="N265" s="140">
        <f t="shared" ref="N265" si="290">+IF(A265=0,0,"2016-procena")</f>
        <v>0</v>
      </c>
      <c r="O265" s="122">
        <f>IF(A265=0,0,+VLOOKUP($A265,'по изворима и контима'!$A$12:R$499,COLUMN('по изворима и контима'!L:L),FALSE))</f>
        <v>0</v>
      </c>
    </row>
    <row r="266" spans="1:15" x14ac:dyDescent="0.25">
      <c r="A266">
        <f t="shared" si="289"/>
        <v>0</v>
      </c>
      <c r="B266">
        <f t="shared" si="287"/>
        <v>0</v>
      </c>
      <c r="C266" s="121">
        <f>IF(A266=0,0,+spisak!A$4)</f>
        <v>0</v>
      </c>
      <c r="D266">
        <f>IF(A266=0,0,+spisak!C$4)</f>
        <v>0</v>
      </c>
      <c r="E266" s="169">
        <f>IF(A266=0,0,+spisak!#REF!)</f>
        <v>0</v>
      </c>
      <c r="F266">
        <f>IF(A266=0,0,+VLOOKUP($A266,'по изворима и контима'!$A$12:D$499,4,FALSE))</f>
        <v>0</v>
      </c>
      <c r="G266">
        <f>IF(A266=0,0,+VLOOKUP($A266,'по изворима и контима'!$A$12:G$499,5,FALSE))</f>
        <v>0</v>
      </c>
      <c r="H266">
        <f>IF(A266=0,0,+VLOOKUP($A266,'по изворима и контима'!$A$12:H$499,6,FALSE))</f>
        <v>0</v>
      </c>
      <c r="I266">
        <f>IF(A266=0,0,+VLOOKUP($A266,'по изворима и контима'!$A$12:H$499,7,FALSE))</f>
        <v>0</v>
      </c>
      <c r="J266">
        <f>IF(A266=0,0,+VLOOKUP($A266,'по изворима и контима'!$A$12:I$499,8,FALSE))</f>
        <v>0</v>
      </c>
      <c r="K266">
        <f>IF(B266=0,0,+VLOOKUP($A266,'по изворима и контима'!$A$12:J$499,9,FALSE))</f>
        <v>0</v>
      </c>
      <c r="L266">
        <f>IF($A266=0,0,+VLOOKUP($F266,spisak!$C$11:$F$30,3,FALSE))</f>
        <v>0</v>
      </c>
      <c r="M266">
        <f>IF($A266=0,0,+VLOOKUP($F266,spisak!$C$11:$F$30,4,FALSE))</f>
        <v>0</v>
      </c>
      <c r="N266" s="140">
        <f t="shared" ref="N266" si="291">+IF(A266=0,0,"2017")</f>
        <v>0</v>
      </c>
      <c r="O266" s="122">
        <f>IF(A266=0,0,+VLOOKUP($A266,'по изворима и контима'!$A$12:R$499,COLUMN('по изворима и контима'!M:M),FALSE))</f>
        <v>0</v>
      </c>
    </row>
    <row r="267" spans="1:15" x14ac:dyDescent="0.25">
      <c r="A267">
        <f t="shared" si="289"/>
        <v>0</v>
      </c>
      <c r="B267">
        <f t="shared" si="287"/>
        <v>0</v>
      </c>
      <c r="C267" s="121">
        <f>IF(A267=0,0,+spisak!A$4)</f>
        <v>0</v>
      </c>
      <c r="D267">
        <f>IF(A267=0,0,+spisak!C$4)</f>
        <v>0</v>
      </c>
      <c r="E267" s="169">
        <f>IF(A267=0,0,+spisak!#REF!)</f>
        <v>0</v>
      </c>
      <c r="F267">
        <f>IF(A267=0,0,+VLOOKUP($A267,'по изворима и контима'!$A$12:D$499,4,FALSE))</f>
        <v>0</v>
      </c>
      <c r="G267">
        <f>IF(A267=0,0,+VLOOKUP($A267,'по изворима и контима'!$A$12:G$499,5,FALSE))</f>
        <v>0</v>
      </c>
      <c r="H267">
        <f>IF(A267=0,0,+VLOOKUP($A267,'по изворима и контима'!$A$12:H$499,6,FALSE))</f>
        <v>0</v>
      </c>
      <c r="I267">
        <f>IF(A267=0,0,+VLOOKUP($A267,'по изворима и контима'!$A$12:H$499,7,FALSE))</f>
        <v>0</v>
      </c>
      <c r="J267">
        <f>IF(A267=0,0,+VLOOKUP($A267,'по изворима и контима'!$A$12:I$499,8,FALSE))</f>
        <v>0</v>
      </c>
      <c r="K267">
        <f>IF(B267=0,0,+VLOOKUP($A267,'по изворима и контима'!$A$12:J$499,9,FALSE))</f>
        <v>0</v>
      </c>
      <c r="L267">
        <f>IF($A267=0,0,+VLOOKUP($F267,spisak!$C$11:$F$30,3,FALSE))</f>
        <v>0</v>
      </c>
      <c r="M267">
        <f>IF($A267=0,0,+VLOOKUP($F267,spisak!$C$11:$F$30,4,FALSE))</f>
        <v>0</v>
      </c>
      <c r="N267" s="140">
        <f t="shared" ref="N267" si="292">+IF(A267=0,0,"2018")</f>
        <v>0</v>
      </c>
      <c r="O267" s="122">
        <f>IF(C267=0,0,+VLOOKUP($A267,'по изворима и контима'!$A$12:R$499,COLUMN('по изворима и контима'!N:N),FALSE))</f>
        <v>0</v>
      </c>
    </row>
    <row r="268" spans="1:15" x14ac:dyDescent="0.25">
      <c r="A268">
        <f t="shared" si="289"/>
        <v>0</v>
      </c>
      <c r="B268">
        <f t="shared" si="287"/>
        <v>0</v>
      </c>
      <c r="C268" s="121">
        <f>IF(A268=0,0,+spisak!A$4)</f>
        <v>0</v>
      </c>
      <c r="D268">
        <f>IF(A268=0,0,+spisak!C$4)</f>
        <v>0</v>
      </c>
      <c r="E268" s="169">
        <f>IF(A268=0,0,+spisak!#REF!)</f>
        <v>0</v>
      </c>
      <c r="F268">
        <f>IF(A268=0,0,+VLOOKUP($A268,'по изворима и контима'!$A$12:D$499,4,FALSE))</f>
        <v>0</v>
      </c>
      <c r="G268">
        <f>IF(A268=0,0,+VLOOKUP($A268,'по изворима и контима'!$A$12:G$499,5,FALSE))</f>
        <v>0</v>
      </c>
      <c r="H268">
        <f>IF(A268=0,0,+VLOOKUP($A268,'по изворима и контима'!$A$12:H$499,6,FALSE))</f>
        <v>0</v>
      </c>
      <c r="I268">
        <f>IF(A268=0,0,+VLOOKUP($A268,'по изворима и контима'!$A$12:H$499,7,FALSE))</f>
        <v>0</v>
      </c>
      <c r="J268">
        <f>IF(A268=0,0,+VLOOKUP($A268,'по изворима и контима'!$A$12:I$499,8,FALSE))</f>
        <v>0</v>
      </c>
      <c r="K268">
        <f>IF(B268=0,0,+VLOOKUP($A268,'по изворима и контима'!$A$12:J$499,9,FALSE))</f>
        <v>0</v>
      </c>
      <c r="L268">
        <f>IF($A268=0,0,+VLOOKUP($F268,spisak!$C$11:$F$30,3,FALSE))</f>
        <v>0</v>
      </c>
      <c r="M268">
        <f>IF($A268=0,0,+VLOOKUP($F268,spisak!$C$11:$F$30,4,FALSE))</f>
        <v>0</v>
      </c>
      <c r="N268" s="140">
        <f t="shared" ref="N268" si="293">+IF(A268=0,0,"2019")</f>
        <v>0</v>
      </c>
      <c r="O268" s="122">
        <f>IF(C268=0,0,+VLOOKUP($A268,'по изворима и контима'!$A$12:R$499,COLUMN('по изворима и контима'!O:O),FALSE))</f>
        <v>0</v>
      </c>
    </row>
    <row r="269" spans="1:15" x14ac:dyDescent="0.25">
      <c r="A269">
        <f t="shared" si="289"/>
        <v>0</v>
      </c>
      <c r="B269">
        <f t="shared" si="287"/>
        <v>0</v>
      </c>
      <c r="C269" s="121">
        <f>IF(A269=0,0,+spisak!A$4)</f>
        <v>0</v>
      </c>
      <c r="D269">
        <f>IF(A269=0,0,+spisak!C$4)</f>
        <v>0</v>
      </c>
      <c r="E269" s="169">
        <f>IF(A269=0,0,+spisak!#REF!)</f>
        <v>0</v>
      </c>
      <c r="F269">
        <f>IF(A269=0,0,+VLOOKUP($A269,'по изворима и контима'!$A$12:D$499,4,FALSE))</f>
        <v>0</v>
      </c>
      <c r="G269">
        <f>IF(A269=0,0,+VLOOKUP($A269,'по изворима и контима'!$A$12:G$499,5,FALSE))</f>
        <v>0</v>
      </c>
      <c r="H269">
        <f>IF(A269=0,0,+VLOOKUP($A269,'по изворима и контима'!$A$12:H$499,6,FALSE))</f>
        <v>0</v>
      </c>
      <c r="I269">
        <f>IF(A269=0,0,+VLOOKUP($A269,'по изворима и контима'!$A$12:H$499,7,FALSE))</f>
        <v>0</v>
      </c>
      <c r="J269">
        <f>IF(A269=0,0,+VLOOKUP($A269,'по изворима и контима'!$A$12:I$499,8,FALSE))</f>
        <v>0</v>
      </c>
      <c r="K269">
        <f>IF(B269=0,0,+VLOOKUP($A269,'по изворима и контима'!$A$12:J$499,9,FALSE))</f>
        <v>0</v>
      </c>
      <c r="L269">
        <f>IF($A269=0,0,+VLOOKUP($F269,spisak!$C$11:$F$30,3,FALSE))</f>
        <v>0</v>
      </c>
      <c r="M269">
        <f>IF($A269=0,0,+VLOOKUP($F269,spisak!$C$11:$F$30,4,FALSE))</f>
        <v>0</v>
      </c>
      <c r="N269" s="140">
        <f t="shared" ref="N269" si="294">+IF(A269=0,0,"nakon 2019")</f>
        <v>0</v>
      </c>
      <c r="O269" s="122">
        <f>IF(C269=0,0,+VLOOKUP($A269,'по изворима и контима'!$A$12:R$499,COLUMN('по изворима и контима'!P:P),FALSE))</f>
        <v>0</v>
      </c>
    </row>
    <row r="270" spans="1:15" x14ac:dyDescent="0.25">
      <c r="A270">
        <f>+IF(MAX(A$4:A267)&gt;=A$1,0,MAX(A$4:A267)+1)</f>
        <v>0</v>
      </c>
      <c r="B270">
        <f t="shared" si="287"/>
        <v>0</v>
      </c>
      <c r="C270" s="121">
        <f>IF(A270=0,0,+spisak!A$4)</f>
        <v>0</v>
      </c>
      <c r="D270">
        <f>IF(A270=0,0,+spisak!C$4)</f>
        <v>0</v>
      </c>
      <c r="E270" s="169">
        <f>IF(A270=0,0,+spisak!#REF!)</f>
        <v>0</v>
      </c>
      <c r="F270">
        <f>IF(A270=0,0,+VLOOKUP($A270,'по изворима и контима'!$A$12:D$499,4,FALSE))</f>
        <v>0</v>
      </c>
      <c r="G270">
        <f>IF(A270=0,0,+VLOOKUP($A270,'по изворима и контима'!$A$12:G$499,5,FALSE))</f>
        <v>0</v>
      </c>
      <c r="H270">
        <f>IF(A270=0,0,+VLOOKUP($A270,'по изворима и контима'!$A$12:H$499,6,FALSE))</f>
        <v>0</v>
      </c>
      <c r="I270">
        <f>IF(A270=0,0,+VLOOKUP($A270,'по изворима и контима'!$A$12:H$499,7,FALSE))</f>
        <v>0</v>
      </c>
      <c r="J270">
        <f>IF(A270=0,0,+VLOOKUP($A270,'по изворима и контима'!$A$12:I$499,8,FALSE))</f>
        <v>0</v>
      </c>
      <c r="K270">
        <f>IF(B270=0,0,+VLOOKUP($A270,'по изворима и контима'!$A$12:J$499,9,FALSE))</f>
        <v>0</v>
      </c>
      <c r="L270">
        <f>IF($A270=0,0,+VLOOKUP($F270,spisak!$C$11:$F$30,3,FALSE))</f>
        <v>0</v>
      </c>
      <c r="M270">
        <f>IF($A270=0,0,+VLOOKUP($F270,spisak!$C$11:$F$30,4,FALSE))</f>
        <v>0</v>
      </c>
      <c r="N270" s="140">
        <f t="shared" ref="N270" si="295">+IF(A270=0,0,"do 2015")</f>
        <v>0</v>
      </c>
      <c r="O270" s="122">
        <f>IF(A270=0,0,+VLOOKUP($A270,'по изворима и контима'!$A$12:L$499,COLUMN('по изворима и контима'!J:J),FALSE))</f>
        <v>0</v>
      </c>
    </row>
    <row r="271" spans="1:15" x14ac:dyDescent="0.25">
      <c r="A271">
        <f>+A270</f>
        <v>0</v>
      </c>
      <c r="B271">
        <f t="shared" si="287"/>
        <v>0</v>
      </c>
      <c r="C271" s="121">
        <f>IF(A271=0,0,+spisak!A$4)</f>
        <v>0</v>
      </c>
      <c r="D271">
        <f>IF(A271=0,0,+spisak!C$4)</f>
        <v>0</v>
      </c>
      <c r="E271" s="169">
        <f>IF(A271=0,0,+spisak!#REF!)</f>
        <v>0</v>
      </c>
      <c r="F271">
        <f>IF(A271=0,0,+VLOOKUP($A271,'по изворима и контима'!$A$12:D$499,4,FALSE))</f>
        <v>0</v>
      </c>
      <c r="G271">
        <f>IF(A271=0,0,+VLOOKUP($A271,'по изворима и контима'!$A$12:G$499,5,FALSE))</f>
        <v>0</v>
      </c>
      <c r="H271">
        <f>IF(A271=0,0,+VLOOKUP($A271,'по изворима и контима'!$A$12:H$499,6,FALSE))</f>
        <v>0</v>
      </c>
      <c r="I271">
        <f>IF(A271=0,0,+VLOOKUP($A271,'по изворима и контима'!$A$12:H$499,7,FALSE))</f>
        <v>0</v>
      </c>
      <c r="J271">
        <f>IF(A271=0,0,+VLOOKUP($A271,'по изворима и контима'!$A$12:I$499,8,FALSE))</f>
        <v>0</v>
      </c>
      <c r="K271">
        <f>IF(B271=0,0,+VLOOKUP($A271,'по изворима и контима'!$A$12:J$499,9,FALSE))</f>
        <v>0</v>
      </c>
      <c r="L271">
        <f>IF($A271=0,0,+VLOOKUP($F271,spisak!$C$11:$F$30,3,FALSE))</f>
        <v>0</v>
      </c>
      <c r="M271">
        <f>IF($A271=0,0,+VLOOKUP($F271,spisak!$C$11:$F$30,4,FALSE))</f>
        <v>0</v>
      </c>
      <c r="N271" s="140">
        <f t="shared" ref="N271" si="296">+IF(A271=0,0,"2016-plan")</f>
        <v>0</v>
      </c>
      <c r="O271" s="122">
        <f>IF(A271=0,0,+VLOOKUP($A271,'по изворима и контима'!$A$12:R$499,COLUMN('по изворима и контима'!K:K),FALSE))</f>
        <v>0</v>
      </c>
    </row>
    <row r="272" spans="1:15" x14ac:dyDescent="0.25">
      <c r="A272">
        <f t="shared" si="289"/>
        <v>0</v>
      </c>
      <c r="B272">
        <f t="shared" si="287"/>
        <v>0</v>
      </c>
      <c r="C272" s="121">
        <f>IF(A272=0,0,+spisak!A$4)</f>
        <v>0</v>
      </c>
      <c r="D272">
        <f>IF(A272=0,0,+spisak!C$4)</f>
        <v>0</v>
      </c>
      <c r="E272" s="169">
        <f>IF(A272=0,0,+spisak!#REF!)</f>
        <v>0</v>
      </c>
      <c r="F272">
        <f>IF(A272=0,0,+VLOOKUP($A272,'по изворима и контима'!$A$12:D$499,4,FALSE))</f>
        <v>0</v>
      </c>
      <c r="G272">
        <f>IF(A272=0,0,+VLOOKUP($A272,'по изворима и контима'!$A$12:G$499,5,FALSE))</f>
        <v>0</v>
      </c>
      <c r="H272">
        <f>IF(A272=0,0,+VLOOKUP($A272,'по изворима и контима'!$A$12:H$499,6,FALSE))</f>
        <v>0</v>
      </c>
      <c r="I272">
        <f>IF(A272=0,0,+VLOOKUP($A272,'по изворима и контима'!$A$12:H$499,7,FALSE))</f>
        <v>0</v>
      </c>
      <c r="J272">
        <f>IF(A272=0,0,+VLOOKUP($A272,'по изворима и контима'!$A$12:I$499,8,FALSE))</f>
        <v>0</v>
      </c>
      <c r="K272">
        <f>IF(B272=0,0,+VLOOKUP($A272,'по изворима и контима'!$A$12:J$499,9,FALSE))</f>
        <v>0</v>
      </c>
      <c r="L272">
        <f>IF($A272=0,0,+VLOOKUP($F272,spisak!$C$11:$F$30,3,FALSE))</f>
        <v>0</v>
      </c>
      <c r="M272">
        <f>IF($A272=0,0,+VLOOKUP($F272,spisak!$C$11:$F$30,4,FALSE))</f>
        <v>0</v>
      </c>
      <c r="N272" s="140">
        <f t="shared" ref="N272" si="297">+IF(A272=0,0,"2016-procena")</f>
        <v>0</v>
      </c>
      <c r="O272" s="122">
        <f>IF(A272=0,0,+VLOOKUP($A272,'по изворима и контима'!$A$12:R$499,COLUMN('по изворима и контима'!L:L),FALSE))</f>
        <v>0</v>
      </c>
    </row>
    <row r="273" spans="1:15" x14ac:dyDescent="0.25">
      <c r="A273">
        <f t="shared" si="289"/>
        <v>0</v>
      </c>
      <c r="B273">
        <f t="shared" si="287"/>
        <v>0</v>
      </c>
      <c r="C273" s="121">
        <f>IF(A273=0,0,+spisak!A$4)</f>
        <v>0</v>
      </c>
      <c r="D273">
        <f>IF(A273=0,0,+spisak!C$4)</f>
        <v>0</v>
      </c>
      <c r="E273" s="169">
        <f>IF(A273=0,0,+spisak!#REF!)</f>
        <v>0</v>
      </c>
      <c r="F273">
        <f>IF(A273=0,0,+VLOOKUP($A273,'по изворима и контима'!$A$12:D$499,4,FALSE))</f>
        <v>0</v>
      </c>
      <c r="G273">
        <f>IF(A273=0,0,+VLOOKUP($A273,'по изворима и контима'!$A$12:G$499,5,FALSE))</f>
        <v>0</v>
      </c>
      <c r="H273">
        <f>IF(A273=0,0,+VLOOKUP($A273,'по изворима и контима'!$A$12:H$499,6,FALSE))</f>
        <v>0</v>
      </c>
      <c r="I273">
        <f>IF(A273=0,0,+VLOOKUP($A273,'по изворима и контима'!$A$12:H$499,7,FALSE))</f>
        <v>0</v>
      </c>
      <c r="J273">
        <f>IF(A273=0,0,+VLOOKUP($A273,'по изворима и контима'!$A$12:I$499,8,FALSE))</f>
        <v>0</v>
      </c>
      <c r="K273">
        <f>IF(B273=0,0,+VLOOKUP($A273,'по изворима и контима'!$A$12:J$499,9,FALSE))</f>
        <v>0</v>
      </c>
      <c r="L273">
        <f>IF($A273=0,0,+VLOOKUP($F273,spisak!$C$11:$F$30,3,FALSE))</f>
        <v>0</v>
      </c>
      <c r="M273">
        <f>IF($A273=0,0,+VLOOKUP($F273,spisak!$C$11:$F$30,4,FALSE))</f>
        <v>0</v>
      </c>
      <c r="N273" s="140">
        <f t="shared" ref="N273" si="298">+IF(A273=0,0,"2017")</f>
        <v>0</v>
      </c>
      <c r="O273" s="122">
        <f>IF(A273=0,0,+VLOOKUP($A273,'по изворима и контима'!$A$12:R$499,COLUMN('по изворима и контима'!M:M),FALSE))</f>
        <v>0</v>
      </c>
    </row>
    <row r="274" spans="1:15" x14ac:dyDescent="0.25">
      <c r="A274">
        <f t="shared" si="289"/>
        <v>0</v>
      </c>
      <c r="B274">
        <f t="shared" si="287"/>
        <v>0</v>
      </c>
      <c r="C274" s="121">
        <f>IF(A274=0,0,+spisak!A$4)</f>
        <v>0</v>
      </c>
      <c r="D274">
        <f>IF(A274=0,0,+spisak!C$4)</f>
        <v>0</v>
      </c>
      <c r="E274" s="169">
        <f>IF(A274=0,0,+spisak!#REF!)</f>
        <v>0</v>
      </c>
      <c r="F274">
        <f>IF(A274=0,0,+VLOOKUP($A274,'по изворима и контима'!$A$12:D$499,4,FALSE))</f>
        <v>0</v>
      </c>
      <c r="G274">
        <f>IF(A274=0,0,+VLOOKUP($A274,'по изворима и контима'!$A$12:G$499,5,FALSE))</f>
        <v>0</v>
      </c>
      <c r="H274">
        <f>IF(A274=0,0,+VLOOKUP($A274,'по изворима и контима'!$A$12:H$499,6,FALSE))</f>
        <v>0</v>
      </c>
      <c r="I274">
        <f>IF(A274=0,0,+VLOOKUP($A274,'по изворима и контима'!$A$12:H$499,7,FALSE))</f>
        <v>0</v>
      </c>
      <c r="J274">
        <f>IF(A274=0,0,+VLOOKUP($A274,'по изворима и контима'!$A$12:I$499,8,FALSE))</f>
        <v>0</v>
      </c>
      <c r="K274">
        <f>IF(B274=0,0,+VLOOKUP($A274,'по изворима и контима'!$A$12:J$499,9,FALSE))</f>
        <v>0</v>
      </c>
      <c r="L274">
        <f>IF($A274=0,0,+VLOOKUP($F274,spisak!$C$11:$F$30,3,FALSE))</f>
        <v>0</v>
      </c>
      <c r="M274">
        <f>IF($A274=0,0,+VLOOKUP($F274,spisak!$C$11:$F$30,4,FALSE))</f>
        <v>0</v>
      </c>
      <c r="N274" s="140">
        <f t="shared" ref="N274" si="299">+IF(A274=0,0,"2018")</f>
        <v>0</v>
      </c>
      <c r="O274" s="122">
        <f>IF(C274=0,0,+VLOOKUP($A274,'по изворима и контима'!$A$12:R$499,COLUMN('по изворима и контима'!N:N),FALSE))</f>
        <v>0</v>
      </c>
    </row>
    <row r="275" spans="1:15" x14ac:dyDescent="0.25">
      <c r="A275">
        <f t="shared" si="289"/>
        <v>0</v>
      </c>
      <c r="B275">
        <f t="shared" si="287"/>
        <v>0</v>
      </c>
      <c r="C275" s="121">
        <f>IF(A275=0,0,+spisak!A$4)</f>
        <v>0</v>
      </c>
      <c r="D275">
        <f>IF(A275=0,0,+spisak!C$4)</f>
        <v>0</v>
      </c>
      <c r="E275" s="169">
        <f>IF(A275=0,0,+spisak!#REF!)</f>
        <v>0</v>
      </c>
      <c r="F275">
        <f>IF(A275=0,0,+VLOOKUP($A275,'по изворима и контима'!$A$12:D$499,4,FALSE))</f>
        <v>0</v>
      </c>
      <c r="G275">
        <f>IF(A275=0,0,+VLOOKUP($A275,'по изворима и контима'!$A$12:G$499,5,FALSE))</f>
        <v>0</v>
      </c>
      <c r="H275">
        <f>IF(A275=0,0,+VLOOKUP($A275,'по изворима и контима'!$A$12:H$499,6,FALSE))</f>
        <v>0</v>
      </c>
      <c r="I275">
        <f>IF(A275=0,0,+VLOOKUP($A275,'по изворима и контима'!$A$12:H$499,7,FALSE))</f>
        <v>0</v>
      </c>
      <c r="J275">
        <f>IF(A275=0,0,+VLOOKUP($A275,'по изворима и контима'!$A$12:I$499,8,FALSE))</f>
        <v>0</v>
      </c>
      <c r="K275">
        <f>IF(B275=0,0,+VLOOKUP($A275,'по изворима и контима'!$A$12:J$499,9,FALSE))</f>
        <v>0</v>
      </c>
      <c r="L275">
        <f>IF($A275=0,0,+VLOOKUP($F275,spisak!$C$11:$F$30,3,FALSE))</f>
        <v>0</v>
      </c>
      <c r="M275">
        <f>IF($A275=0,0,+VLOOKUP($F275,spisak!$C$11:$F$30,4,FALSE))</f>
        <v>0</v>
      </c>
      <c r="N275" s="140">
        <f t="shared" ref="N275" si="300">+IF(A275=0,0,"2019")</f>
        <v>0</v>
      </c>
      <c r="O275" s="122">
        <f>IF(C275=0,0,+VLOOKUP($A275,'по изворима и контима'!$A$12:R$499,COLUMN('по изворима и контима'!O:O),FALSE))</f>
        <v>0</v>
      </c>
    </row>
    <row r="276" spans="1:15" x14ac:dyDescent="0.25">
      <c r="A276">
        <f t="shared" si="289"/>
        <v>0</v>
      </c>
      <c r="B276">
        <f t="shared" si="287"/>
        <v>0</v>
      </c>
      <c r="C276" s="121">
        <f>IF(A276=0,0,+spisak!A$4)</f>
        <v>0</v>
      </c>
      <c r="D276">
        <f>IF(A276=0,0,+spisak!C$4)</f>
        <v>0</v>
      </c>
      <c r="E276" s="169">
        <f>IF(A276=0,0,+spisak!#REF!)</f>
        <v>0</v>
      </c>
      <c r="F276">
        <f>IF(A276=0,0,+VLOOKUP($A276,'по изворима и контима'!$A$12:D$499,4,FALSE))</f>
        <v>0</v>
      </c>
      <c r="G276">
        <f>IF(A276=0,0,+VLOOKUP($A276,'по изворима и контима'!$A$12:G$499,5,FALSE))</f>
        <v>0</v>
      </c>
      <c r="H276">
        <f>IF(A276=0,0,+VLOOKUP($A276,'по изворима и контима'!$A$12:H$499,6,FALSE))</f>
        <v>0</v>
      </c>
      <c r="I276">
        <f>IF(A276=0,0,+VLOOKUP($A276,'по изворима и контима'!$A$12:H$499,7,FALSE))</f>
        <v>0</v>
      </c>
      <c r="J276">
        <f>IF(A276=0,0,+VLOOKUP($A276,'по изворима и контима'!$A$12:I$499,8,FALSE))</f>
        <v>0</v>
      </c>
      <c r="K276">
        <f>IF(B276=0,0,+VLOOKUP($A276,'по изворима и контима'!$A$12:J$499,9,FALSE))</f>
        <v>0</v>
      </c>
      <c r="L276">
        <f>IF($A276=0,0,+VLOOKUP($F276,spisak!$C$11:$F$30,3,FALSE))</f>
        <v>0</v>
      </c>
      <c r="M276">
        <f>IF($A276=0,0,+VLOOKUP($F276,spisak!$C$11:$F$30,4,FALSE))</f>
        <v>0</v>
      </c>
      <c r="N276" s="140">
        <f t="shared" ref="N276" si="301">+IF(A276=0,0,"nakon 2019")</f>
        <v>0</v>
      </c>
      <c r="O276" s="122">
        <f>IF(C276=0,0,+VLOOKUP($A276,'по изворима и контима'!$A$12:R$499,COLUMN('по изворима и контима'!P:P),FALSE))</f>
        <v>0</v>
      </c>
    </row>
    <row r="277" spans="1:15" x14ac:dyDescent="0.25">
      <c r="A277">
        <f>+IF(MAX(A$4:A274)&gt;=A$1,0,MAX(A$4:A274)+1)</f>
        <v>0</v>
      </c>
      <c r="B277">
        <f t="shared" si="287"/>
        <v>0</v>
      </c>
      <c r="C277" s="121">
        <f>IF(A277=0,0,+spisak!A$4)</f>
        <v>0</v>
      </c>
      <c r="D277">
        <f>IF(A277=0,0,+spisak!C$4)</f>
        <v>0</v>
      </c>
      <c r="E277" s="169">
        <f>IF(A277=0,0,+spisak!#REF!)</f>
        <v>0</v>
      </c>
      <c r="F277">
        <f>IF(A277=0,0,+VLOOKUP($A277,'по изворима и контима'!$A$12:D$499,4,FALSE))</f>
        <v>0</v>
      </c>
      <c r="G277">
        <f>IF(A277=0,0,+VLOOKUP($A277,'по изворима и контима'!$A$12:G$499,5,FALSE))</f>
        <v>0</v>
      </c>
      <c r="H277">
        <f>IF(A277=0,0,+VLOOKUP($A277,'по изворима и контима'!$A$12:H$499,6,FALSE))</f>
        <v>0</v>
      </c>
      <c r="I277">
        <f>IF(A277=0,0,+VLOOKUP($A277,'по изворима и контима'!$A$12:H$499,7,FALSE))</f>
        <v>0</v>
      </c>
      <c r="J277">
        <f>IF(A277=0,0,+VLOOKUP($A277,'по изворима и контима'!$A$12:I$499,8,FALSE))</f>
        <v>0</v>
      </c>
      <c r="K277">
        <f>IF(B277=0,0,+VLOOKUP($A277,'по изворима и контима'!$A$12:J$499,9,FALSE))</f>
        <v>0</v>
      </c>
      <c r="L277">
        <f>IF($A277=0,0,+VLOOKUP($F277,spisak!$C$11:$F$30,3,FALSE))</f>
        <v>0</v>
      </c>
      <c r="M277">
        <f>IF($A277=0,0,+VLOOKUP($F277,spisak!$C$11:$F$30,4,FALSE))</f>
        <v>0</v>
      </c>
      <c r="N277" s="140">
        <f t="shared" ref="N277" si="302">+IF(A277=0,0,"do 2015")</f>
        <v>0</v>
      </c>
      <c r="O277" s="122">
        <f>IF(A277=0,0,+VLOOKUP($A277,'по изворима и контима'!$A$12:L$499,COLUMN('по изворима и контима'!J:J),FALSE))</f>
        <v>0</v>
      </c>
    </row>
    <row r="278" spans="1:15" x14ac:dyDescent="0.25">
      <c r="A278">
        <f t="shared" ref="A278:A283" si="303">+A277</f>
        <v>0</v>
      </c>
      <c r="B278">
        <f t="shared" si="287"/>
        <v>0</v>
      </c>
      <c r="C278" s="121">
        <f>IF(A278=0,0,+spisak!A$4)</f>
        <v>0</v>
      </c>
      <c r="D278">
        <f>IF(A278=0,0,+spisak!C$4)</f>
        <v>0</v>
      </c>
      <c r="E278" s="169">
        <f>IF(A278=0,0,+spisak!#REF!)</f>
        <v>0</v>
      </c>
      <c r="F278">
        <f>IF(A278=0,0,+VLOOKUP($A278,'по изворима и контима'!$A$12:D$499,4,FALSE))</f>
        <v>0</v>
      </c>
      <c r="G278">
        <f>IF(A278=0,0,+VLOOKUP($A278,'по изворима и контима'!$A$12:G$499,5,FALSE))</f>
        <v>0</v>
      </c>
      <c r="H278">
        <f>IF(A278=0,0,+VLOOKUP($A278,'по изворима и контима'!$A$12:H$499,6,FALSE))</f>
        <v>0</v>
      </c>
      <c r="I278">
        <f>IF(A278=0,0,+VLOOKUP($A278,'по изворима и контима'!$A$12:H$499,7,FALSE))</f>
        <v>0</v>
      </c>
      <c r="J278">
        <f>IF(A278=0,0,+VLOOKUP($A278,'по изворима и контима'!$A$12:I$499,8,FALSE))</f>
        <v>0</v>
      </c>
      <c r="K278">
        <f>IF(B278=0,0,+VLOOKUP($A278,'по изворима и контима'!$A$12:J$499,9,FALSE))</f>
        <v>0</v>
      </c>
      <c r="L278">
        <f>IF($A278=0,0,+VLOOKUP($F278,spisak!$C$11:$F$30,3,FALSE))</f>
        <v>0</v>
      </c>
      <c r="M278">
        <f>IF($A278=0,0,+VLOOKUP($F278,spisak!$C$11:$F$30,4,FALSE))</f>
        <v>0</v>
      </c>
      <c r="N278" s="140">
        <f t="shared" ref="N278" si="304">+IF(A278=0,0,"2016-plan")</f>
        <v>0</v>
      </c>
      <c r="O278" s="122">
        <f>IF(A278=0,0,+VLOOKUP($A278,'по изворима и контима'!$A$12:R$499,COLUMN('по изворима и контима'!K:K),FALSE))</f>
        <v>0</v>
      </c>
    </row>
    <row r="279" spans="1:15" x14ac:dyDescent="0.25">
      <c r="A279">
        <f t="shared" si="303"/>
        <v>0</v>
      </c>
      <c r="B279">
        <f t="shared" si="287"/>
        <v>0</v>
      </c>
      <c r="C279" s="121">
        <f>IF(A279=0,0,+spisak!A$4)</f>
        <v>0</v>
      </c>
      <c r="D279">
        <f>IF(A279=0,0,+spisak!C$4)</f>
        <v>0</v>
      </c>
      <c r="E279" s="169">
        <f>IF(A279=0,0,+spisak!#REF!)</f>
        <v>0</v>
      </c>
      <c r="F279">
        <f>IF(A279=0,0,+VLOOKUP($A279,'по изворима и контима'!$A$12:D$499,4,FALSE))</f>
        <v>0</v>
      </c>
      <c r="G279">
        <f>IF(A279=0,0,+VLOOKUP($A279,'по изворима и контима'!$A$12:G$499,5,FALSE))</f>
        <v>0</v>
      </c>
      <c r="H279">
        <f>IF(A279=0,0,+VLOOKUP($A279,'по изворима и контима'!$A$12:H$499,6,FALSE))</f>
        <v>0</v>
      </c>
      <c r="I279">
        <f>IF(A279=0,0,+VLOOKUP($A279,'по изворима и контима'!$A$12:H$499,7,FALSE))</f>
        <v>0</v>
      </c>
      <c r="J279">
        <f>IF(A279=0,0,+VLOOKUP($A279,'по изворима и контима'!$A$12:I$499,8,FALSE))</f>
        <v>0</v>
      </c>
      <c r="K279">
        <f>IF(B279=0,0,+VLOOKUP($A279,'по изворима и контима'!$A$12:J$499,9,FALSE))</f>
        <v>0</v>
      </c>
      <c r="L279">
        <f>IF($A279=0,0,+VLOOKUP($F279,spisak!$C$11:$F$30,3,FALSE))</f>
        <v>0</v>
      </c>
      <c r="M279">
        <f>IF($A279=0,0,+VLOOKUP($F279,spisak!$C$11:$F$30,4,FALSE))</f>
        <v>0</v>
      </c>
      <c r="N279" s="140">
        <f t="shared" ref="N279" si="305">+IF(A279=0,0,"2016-procena")</f>
        <v>0</v>
      </c>
      <c r="O279" s="122">
        <f>IF(A279=0,0,+VLOOKUP($A279,'по изворима и контима'!$A$12:R$499,COLUMN('по изворима и контима'!L:L),FALSE))</f>
        <v>0</v>
      </c>
    </row>
    <row r="280" spans="1:15" x14ac:dyDescent="0.25">
      <c r="A280">
        <f t="shared" si="303"/>
        <v>0</v>
      </c>
      <c r="B280">
        <f t="shared" si="287"/>
        <v>0</v>
      </c>
      <c r="C280" s="121">
        <f>IF(A280=0,0,+spisak!A$4)</f>
        <v>0</v>
      </c>
      <c r="D280">
        <f>IF(A280=0,0,+spisak!C$4)</f>
        <v>0</v>
      </c>
      <c r="E280" s="169">
        <f>IF(A280=0,0,+spisak!#REF!)</f>
        <v>0</v>
      </c>
      <c r="F280">
        <f>IF(A280=0,0,+VLOOKUP($A280,'по изворима и контима'!$A$12:D$499,4,FALSE))</f>
        <v>0</v>
      </c>
      <c r="G280">
        <f>IF(A280=0,0,+VLOOKUP($A280,'по изворима и контима'!$A$12:G$499,5,FALSE))</f>
        <v>0</v>
      </c>
      <c r="H280">
        <f>IF(A280=0,0,+VLOOKUP($A280,'по изворима и контима'!$A$12:H$499,6,FALSE))</f>
        <v>0</v>
      </c>
      <c r="I280">
        <f>IF(A280=0,0,+VLOOKUP($A280,'по изворима и контима'!$A$12:H$499,7,FALSE))</f>
        <v>0</v>
      </c>
      <c r="J280">
        <f>IF(A280=0,0,+VLOOKUP($A280,'по изворима и контима'!$A$12:I$499,8,FALSE))</f>
        <v>0</v>
      </c>
      <c r="K280">
        <f>IF(B280=0,0,+VLOOKUP($A280,'по изворима и контима'!$A$12:J$499,9,FALSE))</f>
        <v>0</v>
      </c>
      <c r="L280">
        <f>IF($A280=0,0,+VLOOKUP($F280,spisak!$C$11:$F$30,3,FALSE))</f>
        <v>0</v>
      </c>
      <c r="M280">
        <f>IF($A280=0,0,+VLOOKUP($F280,spisak!$C$11:$F$30,4,FALSE))</f>
        <v>0</v>
      </c>
      <c r="N280" s="140">
        <f t="shared" ref="N280" si="306">+IF(A280=0,0,"2017")</f>
        <v>0</v>
      </c>
      <c r="O280" s="122">
        <f>IF(A280=0,0,+VLOOKUP($A280,'по изворима и контима'!$A$12:R$499,COLUMN('по изворима и контима'!M:M),FALSE))</f>
        <v>0</v>
      </c>
    </row>
    <row r="281" spans="1:15" x14ac:dyDescent="0.25">
      <c r="A281">
        <f t="shared" si="303"/>
        <v>0</v>
      </c>
      <c r="B281">
        <f t="shared" si="287"/>
        <v>0</v>
      </c>
      <c r="C281" s="121">
        <f>IF(A281=0,0,+spisak!A$4)</f>
        <v>0</v>
      </c>
      <c r="D281">
        <f>IF(A281=0,0,+spisak!C$4)</f>
        <v>0</v>
      </c>
      <c r="E281" s="169">
        <f>IF(A281=0,0,+spisak!#REF!)</f>
        <v>0</v>
      </c>
      <c r="F281">
        <f>IF(A281=0,0,+VLOOKUP($A281,'по изворима и контима'!$A$12:D$499,4,FALSE))</f>
        <v>0</v>
      </c>
      <c r="G281">
        <f>IF(A281=0,0,+VLOOKUP($A281,'по изворима и контима'!$A$12:G$499,5,FALSE))</f>
        <v>0</v>
      </c>
      <c r="H281">
        <f>IF(A281=0,0,+VLOOKUP($A281,'по изворима и контима'!$A$12:H$499,6,FALSE))</f>
        <v>0</v>
      </c>
      <c r="I281">
        <f>IF(A281=0,0,+VLOOKUP($A281,'по изворима и контима'!$A$12:H$499,7,FALSE))</f>
        <v>0</v>
      </c>
      <c r="J281">
        <f>IF(A281=0,0,+VLOOKUP($A281,'по изворима и контима'!$A$12:I$499,8,FALSE))</f>
        <v>0</v>
      </c>
      <c r="K281">
        <f>IF(B281=0,0,+VLOOKUP($A281,'по изворима и контима'!$A$12:J$499,9,FALSE))</f>
        <v>0</v>
      </c>
      <c r="L281">
        <f>IF($A281=0,0,+VLOOKUP($F281,spisak!$C$11:$F$30,3,FALSE))</f>
        <v>0</v>
      </c>
      <c r="M281">
        <f>IF($A281=0,0,+VLOOKUP($F281,spisak!$C$11:$F$30,4,FALSE))</f>
        <v>0</v>
      </c>
      <c r="N281" s="140">
        <f t="shared" ref="N281" si="307">+IF(A281=0,0,"2018")</f>
        <v>0</v>
      </c>
      <c r="O281" s="122">
        <f>IF(C281=0,0,+VLOOKUP($A281,'по изворима и контима'!$A$12:R$499,COLUMN('по изворима и контима'!N:N),FALSE))</f>
        <v>0</v>
      </c>
    </row>
    <row r="282" spans="1:15" x14ac:dyDescent="0.25">
      <c r="A282">
        <f t="shared" si="303"/>
        <v>0</v>
      </c>
      <c r="B282">
        <f t="shared" si="287"/>
        <v>0</v>
      </c>
      <c r="C282" s="121">
        <f>IF(A282=0,0,+spisak!A$4)</f>
        <v>0</v>
      </c>
      <c r="D282">
        <f>IF(A282=0,0,+spisak!C$4)</f>
        <v>0</v>
      </c>
      <c r="E282" s="169">
        <f>IF(A282=0,0,+spisak!#REF!)</f>
        <v>0</v>
      </c>
      <c r="F282">
        <f>IF(A282=0,0,+VLOOKUP($A282,'по изворима и контима'!$A$12:D$499,4,FALSE))</f>
        <v>0</v>
      </c>
      <c r="G282">
        <f>IF(A282=0,0,+VLOOKUP($A282,'по изворима и контима'!$A$12:G$499,5,FALSE))</f>
        <v>0</v>
      </c>
      <c r="H282">
        <f>IF(A282=0,0,+VLOOKUP($A282,'по изворима и контима'!$A$12:H$499,6,FALSE))</f>
        <v>0</v>
      </c>
      <c r="I282">
        <f>IF(A282=0,0,+VLOOKUP($A282,'по изворима и контима'!$A$12:H$499,7,FALSE))</f>
        <v>0</v>
      </c>
      <c r="J282">
        <f>IF(A282=0,0,+VLOOKUP($A282,'по изворима и контима'!$A$12:I$499,8,FALSE))</f>
        <v>0</v>
      </c>
      <c r="K282">
        <f>IF(B282=0,0,+VLOOKUP($A282,'по изворима и контима'!$A$12:J$499,9,FALSE))</f>
        <v>0</v>
      </c>
      <c r="L282">
        <f>IF($A282=0,0,+VLOOKUP($F282,spisak!$C$11:$F$30,3,FALSE))</f>
        <v>0</v>
      </c>
      <c r="M282">
        <f>IF($A282=0,0,+VLOOKUP($F282,spisak!$C$11:$F$30,4,FALSE))</f>
        <v>0</v>
      </c>
      <c r="N282" s="140">
        <f t="shared" ref="N282" si="308">+IF(A282=0,0,"2019")</f>
        <v>0</v>
      </c>
      <c r="O282" s="122">
        <f>IF(C282=0,0,+VLOOKUP($A282,'по изворима и контима'!$A$12:R$499,COLUMN('по изворима и контима'!O:O),FALSE))</f>
        <v>0</v>
      </c>
    </row>
    <row r="283" spans="1:15" x14ac:dyDescent="0.25">
      <c r="A283">
        <f t="shared" si="303"/>
        <v>0</v>
      </c>
      <c r="B283">
        <f t="shared" si="287"/>
        <v>0</v>
      </c>
      <c r="C283" s="121">
        <f>IF(A283=0,0,+spisak!A$4)</f>
        <v>0</v>
      </c>
      <c r="D283">
        <f>IF(A283=0,0,+spisak!C$4)</f>
        <v>0</v>
      </c>
      <c r="E283" s="169">
        <f>IF(A283=0,0,+spisak!#REF!)</f>
        <v>0</v>
      </c>
      <c r="F283">
        <f>IF(A283=0,0,+VLOOKUP($A283,'по изворима и контима'!$A$12:D$499,4,FALSE))</f>
        <v>0</v>
      </c>
      <c r="G283">
        <f>IF(A283=0,0,+VLOOKUP($A283,'по изворима и контима'!$A$12:G$499,5,FALSE))</f>
        <v>0</v>
      </c>
      <c r="H283">
        <f>IF(A283=0,0,+VLOOKUP($A283,'по изворима и контима'!$A$12:H$499,6,FALSE))</f>
        <v>0</v>
      </c>
      <c r="I283">
        <f>IF(A283=0,0,+VLOOKUP($A283,'по изворима и контима'!$A$12:H$499,7,FALSE))</f>
        <v>0</v>
      </c>
      <c r="J283">
        <f>IF(A283=0,0,+VLOOKUP($A283,'по изворима и контима'!$A$12:I$499,8,FALSE))</f>
        <v>0</v>
      </c>
      <c r="K283">
        <f>IF(B283=0,0,+VLOOKUP($A283,'по изворима и контима'!$A$12:J$499,9,FALSE))</f>
        <v>0</v>
      </c>
      <c r="L283">
        <f>IF($A283=0,0,+VLOOKUP($F283,spisak!$C$11:$F$30,3,FALSE))</f>
        <v>0</v>
      </c>
      <c r="M283">
        <f>IF($A283=0,0,+VLOOKUP($F283,spisak!$C$11:$F$30,4,FALSE))</f>
        <v>0</v>
      </c>
      <c r="N283" s="140">
        <f t="shared" ref="N283" si="309">+IF(A283=0,0,"nakon 2019")</f>
        <v>0</v>
      </c>
      <c r="O283" s="122">
        <f>IF(C283=0,0,+VLOOKUP($A283,'по изворима и контима'!$A$12:R$499,COLUMN('по изворима и контима'!P:P),FALSE))</f>
        <v>0</v>
      </c>
    </row>
    <row r="284" spans="1:15" x14ac:dyDescent="0.25">
      <c r="A284">
        <f>+IF(ISBLANK('по изворима и контима'!D292)=TRUE,0,1)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контима'!$A$12:D$499,4,FALSE))</f>
        <v>0</v>
      </c>
      <c r="G284">
        <f>IF(A284=0,0,+VLOOKUP($A284,'по изворима и контима'!$A$12:G$499,5,FALSE))</f>
        <v>0</v>
      </c>
      <c r="H284">
        <f>IF(A284=0,0,+VLOOKUP($A284,'по изворима и контима'!$A$12:H$499,6,FALSE))</f>
        <v>0</v>
      </c>
      <c r="I284">
        <f>IF(A284=0,0,+VLOOKUP($A284,'по изворима и контима'!$A$12:H$499,7,FALSE))</f>
        <v>0</v>
      </c>
      <c r="J284">
        <f>IF(A284=0,0,+VLOOKUP($A284,'по изворима и контима'!$A$12:I$499,8,FALSE))</f>
        <v>0</v>
      </c>
      <c r="K284">
        <f>IF(B284=0,0,+VLOOKUP($A284,'по изворима и контима'!$A$12:J$499,9,FALSE))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контима'!$A$12:L$499,COLUMN('по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контима'!$A$12:D$499,4,FALSE))</f>
        <v>0</v>
      </c>
      <c r="G285">
        <f>IF(A285=0,0,+VLOOKUP($A285,'по изворима и контима'!$A$12:G$499,5,FALSE))</f>
        <v>0</v>
      </c>
      <c r="H285">
        <f>IF(A285=0,0,+VLOOKUP($A285,'по изворима и контима'!$A$12:H$499,6,FALSE))</f>
        <v>0</v>
      </c>
      <c r="I285">
        <f>IF(A285=0,0,+VLOOKUP($A285,'по изворима и контима'!$A$12:H$499,7,FALSE))</f>
        <v>0</v>
      </c>
      <c r="J285">
        <f>IF(A285=0,0,+VLOOKUP($A285,'по изворима и контима'!$A$12:I$499,8,FALSE))</f>
        <v>0</v>
      </c>
      <c r="K285">
        <f>IF(B285=0,0,+VLOOKUP($A285,'по изворима и контима'!$A$12:J$499,9,FALSE))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контима'!$A$12:R$499,COLUMN('по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контима'!$A$12:D$499,4,FALSE))</f>
        <v>0</v>
      </c>
      <c r="G286">
        <f>IF(A286=0,0,+VLOOKUP($A286,'по изворима и контима'!$A$12:G$499,5,FALSE))</f>
        <v>0</v>
      </c>
      <c r="H286">
        <f>IF(A286=0,0,+VLOOKUP($A286,'по изворима и контима'!$A$12:H$499,6,FALSE))</f>
        <v>0</v>
      </c>
      <c r="I286">
        <f>IF(A286=0,0,+VLOOKUP($A286,'по изворима и контима'!$A$12:H$499,7,FALSE))</f>
        <v>0</v>
      </c>
      <c r="J286">
        <f>IF(A286=0,0,+VLOOKUP($A286,'по изворима и контима'!$A$12:I$499,8,FALSE))</f>
        <v>0</v>
      </c>
      <c r="K286">
        <f>IF(B286=0,0,+VLOOKUP($A286,'по изворима и контима'!$A$12:J$499,9,FALSE))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контима'!$A$12:R$499,COLUMN('по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контима'!$A$12:D$499,4,FALSE))</f>
        <v>0</v>
      </c>
      <c r="G287">
        <f>IF(A287=0,0,+VLOOKUP($A287,'по изворима и контима'!$A$12:G$499,5,FALSE))</f>
        <v>0</v>
      </c>
      <c r="H287">
        <f>IF(A287=0,0,+VLOOKUP($A287,'по изворима и контима'!$A$12:H$499,6,FALSE))</f>
        <v>0</v>
      </c>
      <c r="I287">
        <f>IF(A287=0,0,+VLOOKUP($A287,'по изворима и контима'!$A$12:H$499,7,FALSE))</f>
        <v>0</v>
      </c>
      <c r="J287">
        <f>IF(A287=0,0,+VLOOKUP($A287,'по изворима и контима'!$A$12:I$499,8,FALSE))</f>
        <v>0</v>
      </c>
      <c r="K287">
        <f>IF(B287=0,0,+VLOOKUP($A287,'по изворима и контима'!$A$12:J$499,9,FALSE))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контима'!$A$12:R$499,COLUMN('по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контима'!$A$12:D$499,4,FALSE))</f>
        <v>0</v>
      </c>
      <c r="G288">
        <f>IF(A288=0,0,+VLOOKUP($A288,'по изворима и контима'!$A$12:G$499,5,FALSE))</f>
        <v>0</v>
      </c>
      <c r="H288">
        <f>IF(A288=0,0,+VLOOKUP($A288,'по изворима и контима'!$A$12:H$499,6,FALSE))</f>
        <v>0</v>
      </c>
      <c r="I288">
        <f>IF(A288=0,0,+VLOOKUP($A288,'по изворима и контима'!$A$12:H$499,7,FALSE))</f>
        <v>0</v>
      </c>
      <c r="J288">
        <f>IF(A288=0,0,+VLOOKUP($A288,'по изворима и контима'!$A$12:I$499,8,FALSE))</f>
        <v>0</v>
      </c>
      <c r="K288">
        <f>IF(B288=0,0,+VLOOKUP($A288,'по изворима и контима'!$A$12:J$499,9,FALSE))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контима'!$A$12:R$499,COLUMN('по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контима'!$A$12:D$499,4,FALSE))</f>
        <v>0</v>
      </c>
      <c r="G289">
        <f>IF(A289=0,0,+VLOOKUP($A289,'по изворима и контима'!$A$12:G$499,5,FALSE))</f>
        <v>0</v>
      </c>
      <c r="H289">
        <f>IF(A289=0,0,+VLOOKUP($A289,'по изворима и контима'!$A$12:H$499,6,FALSE))</f>
        <v>0</v>
      </c>
      <c r="I289">
        <f>IF(A289=0,0,+VLOOKUP($A289,'по изворима и контима'!$A$12:H$499,7,FALSE))</f>
        <v>0</v>
      </c>
      <c r="J289">
        <f>IF(A289=0,0,+VLOOKUP($A289,'по изворима и контима'!$A$12:I$499,8,FALSE))</f>
        <v>0</v>
      </c>
      <c r="K289">
        <f>IF(B289=0,0,+VLOOKUP($A289,'по изворима и контима'!$A$12:J$499,9,FALSE))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контима'!$A$12:R$499,COLUMN('по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контима'!$A$12:D$499,4,FALSE))</f>
        <v>0</v>
      </c>
      <c r="G290">
        <f>IF(A290=0,0,+VLOOKUP($A290,'по изворима и контима'!$A$12:G$499,5,FALSE))</f>
        <v>0</v>
      </c>
      <c r="H290">
        <f>IF(A290=0,0,+VLOOKUP($A290,'по изворима и контима'!$A$12:H$499,6,FALSE))</f>
        <v>0</v>
      </c>
      <c r="I290">
        <f>IF(A290=0,0,+VLOOKUP($A290,'по изворима и контима'!$A$12:H$499,7,FALSE))</f>
        <v>0</v>
      </c>
      <c r="J290">
        <f>IF(A290=0,0,+VLOOKUP($A290,'по изворима и контима'!$A$12:I$499,8,FALSE))</f>
        <v>0</v>
      </c>
      <c r="K290">
        <f>IF(B290=0,0,+VLOOKUP($A290,'по изворима и контима'!$A$12:J$499,9,FALSE))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контима'!$A$12:R$499,COLUMN('по изворима и контима'!P:P),FALSE))</f>
        <v>0</v>
      </c>
    </row>
    <row r="291" spans="1:15" x14ac:dyDescent="0.25">
      <c r="A291">
        <f>+IF(MAX(A$4:A288)&gt;=A$1,0,MAX(A$4:A288)+1)</f>
        <v>0</v>
      </c>
      <c r="B291">
        <f t="shared" si="287"/>
        <v>0</v>
      </c>
      <c r="C291" s="121">
        <f>IF(A291=0,0,+spisak!A$4)</f>
        <v>0</v>
      </c>
      <c r="D291">
        <f>IF(A291=0,0,+spisak!C$4)</f>
        <v>0</v>
      </c>
      <c r="E291" s="169">
        <f>IF(A291=0,0,+spisak!#REF!)</f>
        <v>0</v>
      </c>
      <c r="F291">
        <f>IF(A291=0,0,+VLOOKUP($A291,'по изворима и контима'!$A$12:D$499,4,FALSE))</f>
        <v>0</v>
      </c>
      <c r="G291">
        <f>IF(A291=0,0,+VLOOKUP($A291,'по изворима и контима'!$A$12:G$499,5,FALSE))</f>
        <v>0</v>
      </c>
      <c r="H291">
        <f>IF(A291=0,0,+VLOOKUP($A291,'по изворима и контима'!$A$12:H$499,6,FALSE))</f>
        <v>0</v>
      </c>
      <c r="I291">
        <f>IF(A291=0,0,+VLOOKUP($A291,'по изворима и контима'!$A$12:H$499,7,FALSE))</f>
        <v>0</v>
      </c>
      <c r="J291">
        <f>IF(A291=0,0,+VLOOKUP($A291,'по изворима и контима'!$A$12:I$499,8,FALSE))</f>
        <v>0</v>
      </c>
      <c r="K291">
        <f>IF(B291=0,0,+VLOOKUP($A291,'по изворима и контима'!$A$12:J$499,9,FALSE))</f>
        <v>0</v>
      </c>
      <c r="L291">
        <f>IF($A291=0,0,+VLOOKUP($F291,spisak!$C$11:$F$30,3,FALSE))</f>
        <v>0</v>
      </c>
      <c r="M291">
        <f>IF($A291=0,0,+VLOOKUP($F291,spisak!$C$11:$F$30,4,FALSE))</f>
        <v>0</v>
      </c>
      <c r="N291" s="140">
        <f t="shared" ref="N291" si="318">+IF(A291=0,0,"do 2015")</f>
        <v>0</v>
      </c>
      <c r="O291" s="122">
        <f>IF(A291=0,0,+VLOOKUP($A291,'по изворима и контима'!$A$12:L$499,COLUMN('по изворима и контима'!J:J),FALSE))</f>
        <v>0</v>
      </c>
    </row>
    <row r="292" spans="1:15" x14ac:dyDescent="0.25">
      <c r="A292">
        <f>+A291</f>
        <v>0</v>
      </c>
      <c r="B292">
        <f t="shared" si="287"/>
        <v>0</v>
      </c>
      <c r="C292" s="121">
        <f>IF(A292=0,0,+spisak!A$4)</f>
        <v>0</v>
      </c>
      <c r="D292">
        <f>IF(A292=0,0,+spisak!C$4)</f>
        <v>0</v>
      </c>
      <c r="E292" s="169">
        <f>IF(A292=0,0,+spisak!#REF!)</f>
        <v>0</v>
      </c>
      <c r="F292">
        <f>IF(A292=0,0,+VLOOKUP($A292,'по изворима и контима'!$A$12:D$499,4,FALSE))</f>
        <v>0</v>
      </c>
      <c r="G292">
        <f>IF(A292=0,0,+VLOOKUP($A292,'по изворима и контима'!$A$12:G$499,5,FALSE))</f>
        <v>0</v>
      </c>
      <c r="H292">
        <f>IF(A292=0,0,+VLOOKUP($A292,'по изворима и контима'!$A$12:H$499,6,FALSE))</f>
        <v>0</v>
      </c>
      <c r="I292">
        <f>IF(A292=0,0,+VLOOKUP($A292,'по изворима и контима'!$A$12:H$499,7,FALSE))</f>
        <v>0</v>
      </c>
      <c r="J292">
        <f>IF(A292=0,0,+VLOOKUP($A292,'по изворима и контима'!$A$12:I$499,8,FALSE))</f>
        <v>0</v>
      </c>
      <c r="K292">
        <f>IF(B292=0,0,+VLOOKUP($A292,'по изворима и контима'!$A$12:J$499,9,FALSE))</f>
        <v>0</v>
      </c>
      <c r="L292">
        <f>IF($A292=0,0,+VLOOKUP($F292,spisak!$C$11:$F$30,3,FALSE))</f>
        <v>0</v>
      </c>
      <c r="M292">
        <f>IF($A292=0,0,+VLOOKUP($F292,spisak!$C$11:$F$30,4,FALSE))</f>
        <v>0</v>
      </c>
      <c r="N292" s="140">
        <f t="shared" ref="N292" si="319">+IF(A292=0,0,"2016-plan")</f>
        <v>0</v>
      </c>
      <c r="O292" s="122">
        <f>IF(A292=0,0,+VLOOKUP($A292,'по изворима и контима'!$A$12:R$499,COLUMN('по изворима и контима'!K:K),FALSE))</f>
        <v>0</v>
      </c>
    </row>
    <row r="293" spans="1:15" x14ac:dyDescent="0.25">
      <c r="A293">
        <f t="shared" ref="A293:A304" si="320">+A292</f>
        <v>0</v>
      </c>
      <c r="B293">
        <f t="shared" si="287"/>
        <v>0</v>
      </c>
      <c r="C293" s="121">
        <f>IF(A293=0,0,+spisak!A$4)</f>
        <v>0</v>
      </c>
      <c r="D293">
        <f>IF(A293=0,0,+spisak!C$4)</f>
        <v>0</v>
      </c>
      <c r="E293" s="169">
        <f>IF(A293=0,0,+spisak!#REF!)</f>
        <v>0</v>
      </c>
      <c r="F293">
        <f>IF(A293=0,0,+VLOOKUP($A293,'по изворима и контима'!$A$12:D$499,4,FALSE))</f>
        <v>0</v>
      </c>
      <c r="G293">
        <f>IF(A293=0,0,+VLOOKUP($A293,'по изворима и контима'!$A$12:G$499,5,FALSE))</f>
        <v>0</v>
      </c>
      <c r="H293">
        <f>IF(A293=0,0,+VLOOKUP($A293,'по изворима и контима'!$A$12:H$499,6,FALSE))</f>
        <v>0</v>
      </c>
      <c r="I293">
        <f>IF(A293=0,0,+VLOOKUP($A293,'по изворима и контима'!$A$12:H$499,7,FALSE))</f>
        <v>0</v>
      </c>
      <c r="J293">
        <f>IF(A293=0,0,+VLOOKUP($A293,'по изворима и контима'!$A$12:I$499,8,FALSE))</f>
        <v>0</v>
      </c>
      <c r="K293">
        <f>IF(B293=0,0,+VLOOKUP($A293,'по изворима и контима'!$A$12:J$499,9,FALSE))</f>
        <v>0</v>
      </c>
      <c r="L293">
        <f>IF($A293=0,0,+VLOOKUP($F293,spisak!$C$11:$F$30,3,FALSE))</f>
        <v>0</v>
      </c>
      <c r="M293">
        <f>IF($A293=0,0,+VLOOKUP($F293,spisak!$C$11:$F$30,4,FALSE))</f>
        <v>0</v>
      </c>
      <c r="N293" s="140">
        <f t="shared" ref="N293" si="321">+IF(A293=0,0,"2016-procena")</f>
        <v>0</v>
      </c>
      <c r="O293" s="122">
        <f>IF(A293=0,0,+VLOOKUP($A293,'по изворима и контима'!$A$12:R$499,COLUMN('по изворима и контима'!L:L),FALSE))</f>
        <v>0</v>
      </c>
    </row>
    <row r="294" spans="1:15" x14ac:dyDescent="0.25">
      <c r="A294">
        <f t="shared" si="320"/>
        <v>0</v>
      </c>
      <c r="B294">
        <f t="shared" si="287"/>
        <v>0</v>
      </c>
      <c r="C294" s="121">
        <f>IF(A294=0,0,+spisak!A$4)</f>
        <v>0</v>
      </c>
      <c r="D294">
        <f>IF(A294=0,0,+spisak!C$4)</f>
        <v>0</v>
      </c>
      <c r="E294" s="169">
        <f>IF(A294=0,0,+spisak!#REF!)</f>
        <v>0</v>
      </c>
      <c r="F294">
        <f>IF(A294=0,0,+VLOOKUP($A294,'по изворима и контима'!$A$12:D$499,4,FALSE))</f>
        <v>0</v>
      </c>
      <c r="G294">
        <f>IF(A294=0,0,+VLOOKUP($A294,'по изворима и контима'!$A$12:G$499,5,FALSE))</f>
        <v>0</v>
      </c>
      <c r="H294">
        <f>IF(A294=0,0,+VLOOKUP($A294,'по изворима и контима'!$A$12:H$499,6,FALSE))</f>
        <v>0</v>
      </c>
      <c r="I294">
        <f>IF(A294=0,0,+VLOOKUP($A294,'по изворима и контима'!$A$12:H$499,7,FALSE))</f>
        <v>0</v>
      </c>
      <c r="J294">
        <f>IF(A294=0,0,+VLOOKUP($A294,'по изворима и контима'!$A$12:I$499,8,FALSE))</f>
        <v>0</v>
      </c>
      <c r="K294">
        <f>IF(B294=0,0,+VLOOKUP($A294,'по изворима и контима'!$A$12:J$499,9,FALSE))</f>
        <v>0</v>
      </c>
      <c r="L294">
        <f>IF($A294=0,0,+VLOOKUP($F294,spisak!$C$11:$F$30,3,FALSE))</f>
        <v>0</v>
      </c>
      <c r="M294">
        <f>IF($A294=0,0,+VLOOKUP($F294,spisak!$C$11:$F$30,4,FALSE))</f>
        <v>0</v>
      </c>
      <c r="N294" s="140">
        <f t="shared" ref="N294" si="322">+IF(A294=0,0,"2017")</f>
        <v>0</v>
      </c>
      <c r="O294" s="122">
        <f>IF(A294=0,0,+VLOOKUP($A294,'по изворима и контима'!$A$12:R$499,COLUMN('по изворима и контима'!M:M),FALSE))</f>
        <v>0</v>
      </c>
    </row>
    <row r="295" spans="1:15" x14ac:dyDescent="0.25">
      <c r="A295">
        <f t="shared" si="320"/>
        <v>0</v>
      </c>
      <c r="B295">
        <f t="shared" si="287"/>
        <v>0</v>
      </c>
      <c r="C295" s="121">
        <f>IF(A295=0,0,+spisak!A$4)</f>
        <v>0</v>
      </c>
      <c r="D295">
        <f>IF(A295=0,0,+spisak!C$4)</f>
        <v>0</v>
      </c>
      <c r="E295" s="169">
        <f>IF(A295=0,0,+spisak!#REF!)</f>
        <v>0</v>
      </c>
      <c r="F295">
        <f>IF(A295=0,0,+VLOOKUP($A295,'по изворима и контима'!$A$12:D$499,4,FALSE))</f>
        <v>0</v>
      </c>
      <c r="G295">
        <f>IF(A295=0,0,+VLOOKUP($A295,'по изворима и контима'!$A$12:G$499,5,FALSE))</f>
        <v>0</v>
      </c>
      <c r="H295">
        <f>IF(A295=0,0,+VLOOKUP($A295,'по изворима и контима'!$A$12:H$499,6,FALSE))</f>
        <v>0</v>
      </c>
      <c r="I295">
        <f>IF(A295=0,0,+VLOOKUP($A295,'по изворима и контима'!$A$12:H$499,7,FALSE))</f>
        <v>0</v>
      </c>
      <c r="J295">
        <f>IF(A295=0,0,+VLOOKUP($A295,'по изворима и контима'!$A$12:I$499,8,FALSE))</f>
        <v>0</v>
      </c>
      <c r="K295">
        <f>IF(B295=0,0,+VLOOKUP($A295,'по изворима и контима'!$A$12:J$499,9,FALSE))</f>
        <v>0</v>
      </c>
      <c r="L295">
        <f>IF($A295=0,0,+VLOOKUP($F295,spisak!$C$11:$F$30,3,FALSE))</f>
        <v>0</v>
      </c>
      <c r="M295">
        <f>IF($A295=0,0,+VLOOKUP($F295,spisak!$C$11:$F$30,4,FALSE))</f>
        <v>0</v>
      </c>
      <c r="N295" s="140">
        <f t="shared" ref="N295" si="323">+IF(A295=0,0,"2018")</f>
        <v>0</v>
      </c>
      <c r="O295" s="122">
        <f>IF(C295=0,0,+VLOOKUP($A295,'по изворима и контима'!$A$12:R$499,COLUMN('по изворима и контима'!N:N),FALSE))</f>
        <v>0</v>
      </c>
    </row>
    <row r="296" spans="1:15" x14ac:dyDescent="0.25">
      <c r="A296">
        <f t="shared" si="320"/>
        <v>0</v>
      </c>
      <c r="B296">
        <f t="shared" si="287"/>
        <v>0</v>
      </c>
      <c r="C296" s="121">
        <f>IF(A296=0,0,+spisak!A$4)</f>
        <v>0</v>
      </c>
      <c r="D296">
        <f>IF(A296=0,0,+spisak!C$4)</f>
        <v>0</v>
      </c>
      <c r="E296" s="169">
        <f>IF(A296=0,0,+spisak!#REF!)</f>
        <v>0</v>
      </c>
      <c r="F296">
        <f>IF(A296=0,0,+VLOOKUP($A296,'по изворима и контима'!$A$12:D$499,4,FALSE))</f>
        <v>0</v>
      </c>
      <c r="G296">
        <f>IF(A296=0,0,+VLOOKUP($A296,'по изворима и контима'!$A$12:G$499,5,FALSE))</f>
        <v>0</v>
      </c>
      <c r="H296">
        <f>IF(A296=0,0,+VLOOKUP($A296,'по изворима и контима'!$A$12:H$499,6,FALSE))</f>
        <v>0</v>
      </c>
      <c r="I296">
        <f>IF(A296=0,0,+VLOOKUP($A296,'по изворима и контима'!$A$12:H$499,7,FALSE))</f>
        <v>0</v>
      </c>
      <c r="J296">
        <f>IF(A296=0,0,+VLOOKUP($A296,'по изворима и контима'!$A$12:I$499,8,FALSE))</f>
        <v>0</v>
      </c>
      <c r="K296">
        <f>IF(B296=0,0,+VLOOKUP($A296,'по изворима и контима'!$A$12:J$499,9,FALSE))</f>
        <v>0</v>
      </c>
      <c r="L296">
        <f>IF($A296=0,0,+VLOOKUP($F296,spisak!$C$11:$F$30,3,FALSE))</f>
        <v>0</v>
      </c>
      <c r="M296">
        <f>IF($A296=0,0,+VLOOKUP($F296,spisak!$C$11:$F$30,4,FALSE))</f>
        <v>0</v>
      </c>
      <c r="N296" s="140">
        <f t="shared" ref="N296" si="324">+IF(A296=0,0,"2019")</f>
        <v>0</v>
      </c>
      <c r="O296" s="122">
        <f>IF(C296=0,0,+VLOOKUP($A296,'по изворима и контима'!$A$12:R$499,COLUMN('по изворима и контима'!O:O),FALSE))</f>
        <v>0</v>
      </c>
    </row>
    <row r="297" spans="1:15" x14ac:dyDescent="0.25">
      <c r="A297">
        <f t="shared" si="320"/>
        <v>0</v>
      </c>
      <c r="B297">
        <f t="shared" si="287"/>
        <v>0</v>
      </c>
      <c r="C297" s="121">
        <f>IF(A297=0,0,+spisak!A$4)</f>
        <v>0</v>
      </c>
      <c r="D297">
        <f>IF(A297=0,0,+spisak!C$4)</f>
        <v>0</v>
      </c>
      <c r="E297" s="169">
        <f>IF(A297=0,0,+spisak!#REF!)</f>
        <v>0</v>
      </c>
      <c r="F297">
        <f>IF(A297=0,0,+VLOOKUP($A297,'по изворима и контима'!$A$12:D$499,4,FALSE))</f>
        <v>0</v>
      </c>
      <c r="G297">
        <f>IF(A297=0,0,+VLOOKUP($A297,'по изворима и контима'!$A$12:G$499,5,FALSE))</f>
        <v>0</v>
      </c>
      <c r="H297">
        <f>IF(A297=0,0,+VLOOKUP($A297,'по изворима и контима'!$A$12:H$499,6,FALSE))</f>
        <v>0</v>
      </c>
      <c r="I297">
        <f>IF(A297=0,0,+VLOOKUP($A297,'по изворима и контима'!$A$12:H$499,7,FALSE))</f>
        <v>0</v>
      </c>
      <c r="J297">
        <f>IF(A297=0,0,+VLOOKUP($A297,'по изворима и контима'!$A$12:I$499,8,FALSE))</f>
        <v>0</v>
      </c>
      <c r="K297">
        <f>IF(B297=0,0,+VLOOKUP($A297,'по изворима и контима'!$A$12:J$499,9,FALSE))</f>
        <v>0</v>
      </c>
      <c r="L297">
        <f>IF($A297=0,0,+VLOOKUP($F297,spisak!$C$11:$F$30,3,FALSE))</f>
        <v>0</v>
      </c>
      <c r="M297">
        <f>IF($A297=0,0,+VLOOKUP($F297,spisak!$C$11:$F$30,4,FALSE))</f>
        <v>0</v>
      </c>
      <c r="N297" s="140">
        <f t="shared" ref="N297" si="325">+IF(A297=0,0,"nakon 2019")</f>
        <v>0</v>
      </c>
      <c r="O297" s="122">
        <f>IF(C297=0,0,+VLOOKUP($A297,'по изворима и контима'!$A$12:R$499,COLUMN('по изворима и контима'!P:P),FALSE))</f>
        <v>0</v>
      </c>
    </row>
    <row r="298" spans="1:15" x14ac:dyDescent="0.25">
      <c r="A298">
        <f>+IF(MAX(A$4:A295)&gt;=A$1,0,MAX(A$4:A295)+1)</f>
        <v>0</v>
      </c>
      <c r="B298">
        <f t="shared" si="287"/>
        <v>0</v>
      </c>
      <c r="C298" s="121">
        <f>IF(A298=0,0,+spisak!A$4)</f>
        <v>0</v>
      </c>
      <c r="D298">
        <f>IF(A298=0,0,+spisak!C$4)</f>
        <v>0</v>
      </c>
      <c r="E298" s="169">
        <f>IF(A298=0,0,+spisak!#REF!)</f>
        <v>0</v>
      </c>
      <c r="F298">
        <f>IF(A298=0,0,+VLOOKUP($A298,'по изворима и контима'!$A$12:D$499,4,FALSE))</f>
        <v>0</v>
      </c>
      <c r="G298">
        <f>IF(A298=0,0,+VLOOKUP($A298,'по изворима и контима'!$A$12:G$499,5,FALSE))</f>
        <v>0</v>
      </c>
      <c r="H298">
        <f>IF(A298=0,0,+VLOOKUP($A298,'по изворима и контима'!$A$12:H$499,6,FALSE))</f>
        <v>0</v>
      </c>
      <c r="I298">
        <f>IF(A298=0,0,+VLOOKUP($A298,'по изворима и контима'!$A$12:H$499,7,FALSE))</f>
        <v>0</v>
      </c>
      <c r="J298">
        <f>IF(A298=0,0,+VLOOKUP($A298,'по изворима и контима'!$A$12:I$499,8,FALSE))</f>
        <v>0</v>
      </c>
      <c r="K298">
        <f>IF(B298=0,0,+VLOOKUP($A298,'по изворима и контима'!$A$12:J$499,9,FALSE))</f>
        <v>0</v>
      </c>
      <c r="L298">
        <f>IF($A298=0,0,+VLOOKUP($F298,spisak!$C$11:$F$30,3,FALSE))</f>
        <v>0</v>
      </c>
      <c r="M298">
        <f>IF($A298=0,0,+VLOOKUP($F298,spisak!$C$11:$F$30,4,FALSE))</f>
        <v>0</v>
      </c>
      <c r="N298" s="140">
        <f t="shared" ref="N298" si="326">+IF(A298=0,0,"do 2015")</f>
        <v>0</v>
      </c>
      <c r="O298" s="122">
        <f>IF(A298=0,0,+VLOOKUP($A298,'по изворима и контима'!$A$12:L$499,COLUMN('по изворима и контима'!J:J),FALSE))</f>
        <v>0</v>
      </c>
    </row>
    <row r="299" spans="1:15" x14ac:dyDescent="0.25">
      <c r="A299">
        <f>+A298</f>
        <v>0</v>
      </c>
      <c r="B299">
        <f t="shared" si="287"/>
        <v>0</v>
      </c>
      <c r="C299" s="121">
        <f>IF(A299=0,0,+spisak!A$4)</f>
        <v>0</v>
      </c>
      <c r="D299">
        <f>IF(A299=0,0,+spisak!C$4)</f>
        <v>0</v>
      </c>
      <c r="E299" s="169">
        <f>IF(A299=0,0,+spisak!#REF!)</f>
        <v>0</v>
      </c>
      <c r="F299">
        <f>IF(A299=0,0,+VLOOKUP($A299,'по изворима и контима'!$A$12:D$499,4,FALSE))</f>
        <v>0</v>
      </c>
      <c r="G299">
        <f>IF(A299=0,0,+VLOOKUP($A299,'по изворима и контима'!$A$12:G$499,5,FALSE))</f>
        <v>0</v>
      </c>
      <c r="H299">
        <f>IF(A299=0,0,+VLOOKUP($A299,'по изворима и контима'!$A$12:H$499,6,FALSE))</f>
        <v>0</v>
      </c>
      <c r="I299">
        <f>IF(A299=0,0,+VLOOKUP($A299,'по изворима и контима'!$A$12:H$499,7,FALSE))</f>
        <v>0</v>
      </c>
      <c r="J299">
        <f>IF(A299=0,0,+VLOOKUP($A299,'по изворима и контима'!$A$12:I$499,8,FALSE))</f>
        <v>0</v>
      </c>
      <c r="K299">
        <f>IF(B299=0,0,+VLOOKUP($A299,'по изворима и контима'!$A$12:J$499,9,FALSE))</f>
        <v>0</v>
      </c>
      <c r="L299">
        <f>IF($A299=0,0,+VLOOKUP($F299,spisak!$C$11:$F$30,3,FALSE))</f>
        <v>0</v>
      </c>
      <c r="M299">
        <f>IF($A299=0,0,+VLOOKUP($F299,spisak!$C$11:$F$30,4,FALSE))</f>
        <v>0</v>
      </c>
      <c r="N299" s="140">
        <f t="shared" ref="N299" si="327">+IF(A299=0,0,"2016-plan")</f>
        <v>0</v>
      </c>
      <c r="O299" s="122">
        <f>IF(A299=0,0,+VLOOKUP($A299,'по изворима и контима'!$A$12:R$499,COLUMN('по изворима и контима'!K:K),FALSE))</f>
        <v>0</v>
      </c>
    </row>
    <row r="300" spans="1:15" x14ac:dyDescent="0.25">
      <c r="A300">
        <f t="shared" si="320"/>
        <v>0</v>
      </c>
      <c r="B300">
        <f t="shared" si="287"/>
        <v>0</v>
      </c>
      <c r="C300" s="121">
        <f>IF(A300=0,0,+spisak!A$4)</f>
        <v>0</v>
      </c>
      <c r="D300">
        <f>IF(A300=0,0,+spisak!C$4)</f>
        <v>0</v>
      </c>
      <c r="E300" s="169">
        <f>IF(A300=0,0,+spisak!#REF!)</f>
        <v>0</v>
      </c>
      <c r="F300">
        <f>IF(A300=0,0,+VLOOKUP($A300,'по изворима и контима'!$A$12:D$499,4,FALSE))</f>
        <v>0</v>
      </c>
      <c r="G300">
        <f>IF(A300=0,0,+VLOOKUP($A300,'по изворима и контима'!$A$12:G$499,5,FALSE))</f>
        <v>0</v>
      </c>
      <c r="H300">
        <f>IF(A300=0,0,+VLOOKUP($A300,'по изворима и контима'!$A$12:H$499,6,FALSE))</f>
        <v>0</v>
      </c>
      <c r="I300">
        <f>IF(A300=0,0,+VLOOKUP($A300,'по изворима и контима'!$A$12:H$499,7,FALSE))</f>
        <v>0</v>
      </c>
      <c r="J300">
        <f>IF(A300=0,0,+VLOOKUP($A300,'по изворима и контима'!$A$12:I$499,8,FALSE))</f>
        <v>0</v>
      </c>
      <c r="K300">
        <f>IF(B300=0,0,+VLOOKUP($A300,'по изворима и контима'!$A$12:J$499,9,FALSE))</f>
        <v>0</v>
      </c>
      <c r="L300">
        <f>IF($A300=0,0,+VLOOKUP($F300,spisak!$C$11:$F$30,3,FALSE))</f>
        <v>0</v>
      </c>
      <c r="M300">
        <f>IF($A300=0,0,+VLOOKUP($F300,spisak!$C$11:$F$30,4,FALSE))</f>
        <v>0</v>
      </c>
      <c r="N300" s="140">
        <f t="shared" ref="N300" si="328">+IF(A300=0,0,"2016-procena")</f>
        <v>0</v>
      </c>
      <c r="O300" s="122">
        <f>IF(A300=0,0,+VLOOKUP($A300,'по изворима и контима'!$A$12:R$499,COLUMN('по изворима и контима'!L:L),FALSE))</f>
        <v>0</v>
      </c>
    </row>
    <row r="301" spans="1:15" x14ac:dyDescent="0.25">
      <c r="A301">
        <f t="shared" si="320"/>
        <v>0</v>
      </c>
      <c r="B301">
        <f t="shared" si="287"/>
        <v>0</v>
      </c>
      <c r="C301" s="121">
        <f>IF(A301=0,0,+spisak!A$4)</f>
        <v>0</v>
      </c>
      <c r="D301">
        <f>IF(A301=0,0,+spisak!C$4)</f>
        <v>0</v>
      </c>
      <c r="E301" s="169">
        <f>IF(A301=0,0,+spisak!#REF!)</f>
        <v>0</v>
      </c>
      <c r="F301">
        <f>IF(A301=0,0,+VLOOKUP($A301,'по изворима и контима'!$A$12:D$499,4,FALSE))</f>
        <v>0</v>
      </c>
      <c r="G301">
        <f>IF(A301=0,0,+VLOOKUP($A301,'по изворима и контима'!$A$12:G$499,5,FALSE))</f>
        <v>0</v>
      </c>
      <c r="H301">
        <f>IF(A301=0,0,+VLOOKUP($A301,'по изворима и контима'!$A$12:H$499,6,FALSE))</f>
        <v>0</v>
      </c>
      <c r="I301">
        <f>IF(A301=0,0,+VLOOKUP($A301,'по изворима и контима'!$A$12:H$499,7,FALSE))</f>
        <v>0</v>
      </c>
      <c r="J301">
        <f>IF(A301=0,0,+VLOOKUP($A301,'по изворима и контима'!$A$12:I$499,8,FALSE))</f>
        <v>0</v>
      </c>
      <c r="K301">
        <f>IF(B301=0,0,+VLOOKUP($A301,'по изворима и контима'!$A$12:J$499,9,FALSE))</f>
        <v>0</v>
      </c>
      <c r="L301">
        <f>IF($A301=0,0,+VLOOKUP($F301,spisak!$C$11:$F$30,3,FALSE))</f>
        <v>0</v>
      </c>
      <c r="M301">
        <f>IF($A301=0,0,+VLOOKUP($F301,spisak!$C$11:$F$30,4,FALSE))</f>
        <v>0</v>
      </c>
      <c r="N301" s="140">
        <f t="shared" ref="N301" si="329">+IF(A301=0,0,"2017")</f>
        <v>0</v>
      </c>
      <c r="O301" s="122">
        <f>IF(A301=0,0,+VLOOKUP($A301,'по изворима и контима'!$A$12:R$499,COLUMN('по изворима и контима'!M:M),FALSE))</f>
        <v>0</v>
      </c>
    </row>
    <row r="302" spans="1:15" x14ac:dyDescent="0.25">
      <c r="A302">
        <f t="shared" si="320"/>
        <v>0</v>
      </c>
      <c r="B302">
        <f t="shared" si="287"/>
        <v>0</v>
      </c>
      <c r="C302" s="121">
        <f>IF(A302=0,0,+spisak!A$4)</f>
        <v>0</v>
      </c>
      <c r="D302">
        <f>IF(A302=0,0,+spisak!C$4)</f>
        <v>0</v>
      </c>
      <c r="E302" s="169">
        <f>IF(A302=0,0,+spisak!#REF!)</f>
        <v>0</v>
      </c>
      <c r="F302">
        <f>IF(A302=0,0,+VLOOKUP($A302,'по изворима и контима'!$A$12:D$499,4,FALSE))</f>
        <v>0</v>
      </c>
      <c r="G302">
        <f>IF(A302=0,0,+VLOOKUP($A302,'по изворима и контима'!$A$12:G$499,5,FALSE))</f>
        <v>0</v>
      </c>
      <c r="H302">
        <f>IF(A302=0,0,+VLOOKUP($A302,'по изворима и контима'!$A$12:H$499,6,FALSE))</f>
        <v>0</v>
      </c>
      <c r="I302">
        <f>IF(A302=0,0,+VLOOKUP($A302,'по изворима и контима'!$A$12:H$499,7,FALSE))</f>
        <v>0</v>
      </c>
      <c r="J302">
        <f>IF(A302=0,0,+VLOOKUP($A302,'по изворима и контима'!$A$12:I$499,8,FALSE))</f>
        <v>0</v>
      </c>
      <c r="K302">
        <f>IF(B302=0,0,+VLOOKUP($A302,'по изворима и контима'!$A$12:J$499,9,FALSE))</f>
        <v>0</v>
      </c>
      <c r="L302">
        <f>IF($A302=0,0,+VLOOKUP($F302,spisak!$C$11:$F$30,3,FALSE))</f>
        <v>0</v>
      </c>
      <c r="M302">
        <f>IF($A302=0,0,+VLOOKUP($F302,spisak!$C$11:$F$30,4,FALSE))</f>
        <v>0</v>
      </c>
      <c r="N302" s="140">
        <f t="shared" ref="N302" si="330">+IF(A302=0,0,"2018")</f>
        <v>0</v>
      </c>
      <c r="O302" s="122">
        <f>IF(C302=0,0,+VLOOKUP($A302,'по изворима и контима'!$A$12:R$499,COLUMN('по изворима и контима'!N:N),FALSE))</f>
        <v>0</v>
      </c>
    </row>
    <row r="303" spans="1:15" x14ac:dyDescent="0.25">
      <c r="A303">
        <f t="shared" si="320"/>
        <v>0</v>
      </c>
      <c r="B303">
        <f t="shared" si="287"/>
        <v>0</v>
      </c>
      <c r="C303" s="121">
        <f>IF(A303=0,0,+spisak!A$4)</f>
        <v>0</v>
      </c>
      <c r="D303">
        <f>IF(A303=0,0,+spisak!C$4)</f>
        <v>0</v>
      </c>
      <c r="E303" s="169">
        <f>IF(A303=0,0,+spisak!#REF!)</f>
        <v>0</v>
      </c>
      <c r="F303">
        <f>IF(A303=0,0,+VLOOKUP($A303,'по изворима и контима'!$A$12:D$499,4,FALSE))</f>
        <v>0</v>
      </c>
      <c r="G303">
        <f>IF(A303=0,0,+VLOOKUP($A303,'по изворима и контима'!$A$12:G$499,5,FALSE))</f>
        <v>0</v>
      </c>
      <c r="H303">
        <f>IF(A303=0,0,+VLOOKUP($A303,'по изворима и контима'!$A$12:H$499,6,FALSE))</f>
        <v>0</v>
      </c>
      <c r="I303">
        <f>IF(A303=0,0,+VLOOKUP($A303,'по изворима и контима'!$A$12:H$499,7,FALSE))</f>
        <v>0</v>
      </c>
      <c r="J303">
        <f>IF(A303=0,0,+VLOOKUP($A303,'по изворима и контима'!$A$12:I$499,8,FALSE))</f>
        <v>0</v>
      </c>
      <c r="K303">
        <f>IF(B303=0,0,+VLOOKUP($A303,'по изворима и контима'!$A$12:J$499,9,FALSE))</f>
        <v>0</v>
      </c>
      <c r="L303">
        <f>IF($A303=0,0,+VLOOKUP($F303,spisak!$C$11:$F$30,3,FALSE))</f>
        <v>0</v>
      </c>
      <c r="M303">
        <f>IF($A303=0,0,+VLOOKUP($F303,spisak!$C$11:$F$30,4,FALSE))</f>
        <v>0</v>
      </c>
      <c r="N303" s="140">
        <f t="shared" ref="N303" si="331">+IF(A303=0,0,"2019")</f>
        <v>0</v>
      </c>
      <c r="O303" s="122">
        <f>IF(C303=0,0,+VLOOKUP($A303,'по изворима и контима'!$A$12:R$499,COLUMN('по изворима и контима'!O:O),FALSE))</f>
        <v>0</v>
      </c>
    </row>
    <row r="304" spans="1:15" x14ac:dyDescent="0.25">
      <c r="A304">
        <f t="shared" si="320"/>
        <v>0</v>
      </c>
      <c r="B304">
        <f t="shared" si="287"/>
        <v>0</v>
      </c>
      <c r="C304" s="121">
        <f>IF(A304=0,0,+spisak!A$4)</f>
        <v>0</v>
      </c>
      <c r="D304">
        <f>IF(A304=0,0,+spisak!C$4)</f>
        <v>0</v>
      </c>
      <c r="E304" s="169">
        <f>IF(A304=0,0,+spisak!#REF!)</f>
        <v>0</v>
      </c>
      <c r="F304">
        <f>IF(A304=0,0,+VLOOKUP($A304,'по изворима и контима'!$A$12:D$499,4,FALSE))</f>
        <v>0</v>
      </c>
      <c r="G304">
        <f>IF(A304=0,0,+VLOOKUP($A304,'по изворима и контима'!$A$12:G$499,5,FALSE))</f>
        <v>0</v>
      </c>
      <c r="H304">
        <f>IF(A304=0,0,+VLOOKUP($A304,'по изворима и контима'!$A$12:H$499,6,FALSE))</f>
        <v>0</v>
      </c>
      <c r="I304">
        <f>IF(A304=0,0,+VLOOKUP($A304,'по изворима и контима'!$A$12:H$499,7,FALSE))</f>
        <v>0</v>
      </c>
      <c r="J304">
        <f>IF(A304=0,0,+VLOOKUP($A304,'по изворима и контима'!$A$12:I$499,8,FALSE))</f>
        <v>0</v>
      </c>
      <c r="K304">
        <f>IF(B304=0,0,+VLOOKUP($A304,'по изворима и контима'!$A$12:J$499,9,FALSE))</f>
        <v>0</v>
      </c>
      <c r="L304">
        <f>IF($A304=0,0,+VLOOKUP($F304,spisak!$C$11:$F$30,3,FALSE))</f>
        <v>0</v>
      </c>
      <c r="M304">
        <f>IF($A304=0,0,+VLOOKUP($F304,spisak!$C$11:$F$30,4,FALSE))</f>
        <v>0</v>
      </c>
      <c r="N304" s="140">
        <f t="shared" ref="N304" si="332">+IF(A304=0,0,"nakon 2019")</f>
        <v>0</v>
      </c>
      <c r="O304" s="122">
        <f>IF(C304=0,0,+VLOOKUP($A304,'по изворима и контима'!$A$12:R$499,COLUMN('по изворима и контима'!P:P),FALSE))</f>
        <v>0</v>
      </c>
    </row>
    <row r="305" spans="1:15" x14ac:dyDescent="0.25">
      <c r="A305">
        <f>+IF(MAX(A$4:A302)&gt;=A$1,0,MAX(A$4:A302)+1)</f>
        <v>0</v>
      </c>
      <c r="B305">
        <f t="shared" si="287"/>
        <v>0</v>
      </c>
      <c r="C305" s="121">
        <f>IF(A305=0,0,+spisak!A$4)</f>
        <v>0</v>
      </c>
      <c r="D305">
        <f>IF(A305=0,0,+spisak!C$4)</f>
        <v>0</v>
      </c>
      <c r="E305" s="169">
        <f>IF(A305=0,0,+spisak!#REF!)</f>
        <v>0</v>
      </c>
      <c r="F305">
        <f>IF(A305=0,0,+VLOOKUP($A305,'по изворима и контима'!$A$12:D$499,4,FALSE))</f>
        <v>0</v>
      </c>
      <c r="G305">
        <f>IF(A305=0,0,+VLOOKUP($A305,'по изворима и контима'!$A$12:G$499,5,FALSE))</f>
        <v>0</v>
      </c>
      <c r="H305">
        <f>IF(A305=0,0,+VLOOKUP($A305,'по изворима и контима'!$A$12:H$499,6,FALSE))</f>
        <v>0</v>
      </c>
      <c r="I305">
        <f>IF(A305=0,0,+VLOOKUP($A305,'по изворима и контима'!$A$12:H$499,7,FALSE))</f>
        <v>0</v>
      </c>
      <c r="J305">
        <f>IF(A305=0,0,+VLOOKUP($A305,'по изворима и контима'!$A$12:I$499,8,FALSE))</f>
        <v>0</v>
      </c>
      <c r="K305">
        <f>IF(B305=0,0,+VLOOKUP($A305,'по изворима и контима'!$A$12:J$499,9,FALSE))</f>
        <v>0</v>
      </c>
      <c r="L305">
        <f>IF($A305=0,0,+VLOOKUP($F305,spisak!$C$11:$F$30,3,FALSE))</f>
        <v>0</v>
      </c>
      <c r="M305">
        <f>IF($A305=0,0,+VLOOKUP($F305,spisak!$C$11:$F$30,4,FALSE))</f>
        <v>0</v>
      </c>
      <c r="N305" s="140">
        <f t="shared" ref="N305" si="333">+IF(A305=0,0,"do 2015")</f>
        <v>0</v>
      </c>
      <c r="O305" s="122">
        <f>IF(A305=0,0,+VLOOKUP($A305,'по изворима и контима'!$A$12:L$499,COLUMN('по изворима и контима'!J:J),FALSE))</f>
        <v>0</v>
      </c>
    </row>
    <row r="306" spans="1:15" x14ac:dyDescent="0.25">
      <c r="A306">
        <f t="shared" ref="A306:A311" si="334">+A305</f>
        <v>0</v>
      </c>
      <c r="B306">
        <f t="shared" si="287"/>
        <v>0</v>
      </c>
      <c r="C306" s="121">
        <f>IF(A306=0,0,+spisak!A$4)</f>
        <v>0</v>
      </c>
      <c r="D306">
        <f>IF(A306=0,0,+spisak!C$4)</f>
        <v>0</v>
      </c>
      <c r="E306" s="169">
        <f>IF(A306=0,0,+spisak!#REF!)</f>
        <v>0</v>
      </c>
      <c r="F306">
        <f>IF(A306=0,0,+VLOOKUP($A306,'по изворима и контима'!$A$12:D$499,4,FALSE))</f>
        <v>0</v>
      </c>
      <c r="G306">
        <f>IF(A306=0,0,+VLOOKUP($A306,'по изворима и контима'!$A$12:G$499,5,FALSE))</f>
        <v>0</v>
      </c>
      <c r="H306">
        <f>IF(A306=0,0,+VLOOKUP($A306,'по изворима и контима'!$A$12:H$499,6,FALSE))</f>
        <v>0</v>
      </c>
      <c r="I306">
        <f>IF(A306=0,0,+VLOOKUP($A306,'по изворима и контима'!$A$12:H$499,7,FALSE))</f>
        <v>0</v>
      </c>
      <c r="J306">
        <f>IF(A306=0,0,+VLOOKUP($A306,'по изворима и контима'!$A$12:I$499,8,FALSE))</f>
        <v>0</v>
      </c>
      <c r="K306">
        <f>IF(B306=0,0,+VLOOKUP($A306,'по изворима и контима'!$A$12:J$499,9,FALSE))</f>
        <v>0</v>
      </c>
      <c r="L306">
        <f>IF($A306=0,0,+VLOOKUP($F306,spisak!$C$11:$F$30,3,FALSE))</f>
        <v>0</v>
      </c>
      <c r="M306">
        <f>IF($A306=0,0,+VLOOKUP($F306,spisak!$C$11:$F$30,4,FALSE))</f>
        <v>0</v>
      </c>
      <c r="N306" s="140">
        <f t="shared" ref="N306" si="335">+IF(A306=0,0,"2016-plan")</f>
        <v>0</v>
      </c>
      <c r="O306" s="122">
        <f>IF(A306=0,0,+VLOOKUP($A306,'по изворима и контима'!$A$12:R$499,COLUMN('по изворима и контима'!K:K),FALSE))</f>
        <v>0</v>
      </c>
    </row>
    <row r="307" spans="1:15" x14ac:dyDescent="0.25">
      <c r="A307">
        <f t="shared" si="334"/>
        <v>0</v>
      </c>
      <c r="B307">
        <f t="shared" si="287"/>
        <v>0</v>
      </c>
      <c r="C307" s="121">
        <f>IF(A307=0,0,+spisak!A$4)</f>
        <v>0</v>
      </c>
      <c r="D307">
        <f>IF(A307=0,0,+spisak!C$4)</f>
        <v>0</v>
      </c>
      <c r="E307" s="169">
        <f>IF(A307=0,0,+spisak!#REF!)</f>
        <v>0</v>
      </c>
      <c r="F307">
        <f>IF(A307=0,0,+VLOOKUP($A307,'по изворима и контима'!$A$12:D$499,4,FALSE))</f>
        <v>0</v>
      </c>
      <c r="G307">
        <f>IF(A307=0,0,+VLOOKUP($A307,'по изворима и контима'!$A$12:G$499,5,FALSE))</f>
        <v>0</v>
      </c>
      <c r="H307">
        <f>IF(A307=0,0,+VLOOKUP($A307,'по изворима и контима'!$A$12:H$499,6,FALSE))</f>
        <v>0</v>
      </c>
      <c r="I307">
        <f>IF(A307=0,0,+VLOOKUP($A307,'по изворима и контима'!$A$12:H$499,7,FALSE))</f>
        <v>0</v>
      </c>
      <c r="J307">
        <f>IF(A307=0,0,+VLOOKUP($A307,'по изворима и контима'!$A$12:I$499,8,FALSE))</f>
        <v>0</v>
      </c>
      <c r="K307">
        <f>IF(B307=0,0,+VLOOKUP($A307,'по изворима и контима'!$A$12:J$499,9,FALSE))</f>
        <v>0</v>
      </c>
      <c r="L307">
        <f>IF($A307=0,0,+VLOOKUP($F307,spisak!$C$11:$F$30,3,FALSE))</f>
        <v>0</v>
      </c>
      <c r="M307">
        <f>IF($A307=0,0,+VLOOKUP($F307,spisak!$C$11:$F$30,4,FALSE))</f>
        <v>0</v>
      </c>
      <c r="N307" s="140">
        <f t="shared" ref="N307" si="336">+IF(A307=0,0,"2016-procena")</f>
        <v>0</v>
      </c>
      <c r="O307" s="122">
        <f>IF(A307=0,0,+VLOOKUP($A307,'по изворима и контима'!$A$12:R$499,COLUMN('по изворима и контима'!L:L),FALSE))</f>
        <v>0</v>
      </c>
    </row>
    <row r="308" spans="1:15" x14ac:dyDescent="0.25">
      <c r="A308">
        <f t="shared" si="334"/>
        <v>0</v>
      </c>
      <c r="B308">
        <f t="shared" si="287"/>
        <v>0</v>
      </c>
      <c r="C308" s="121">
        <f>IF(A308=0,0,+spisak!A$4)</f>
        <v>0</v>
      </c>
      <c r="D308">
        <f>IF(A308=0,0,+spisak!C$4)</f>
        <v>0</v>
      </c>
      <c r="E308" s="169">
        <f>IF(A308=0,0,+spisak!#REF!)</f>
        <v>0</v>
      </c>
      <c r="F308">
        <f>IF(A308=0,0,+VLOOKUP($A308,'по изворима и контима'!$A$12:D$499,4,FALSE))</f>
        <v>0</v>
      </c>
      <c r="G308">
        <f>IF(A308=0,0,+VLOOKUP($A308,'по изворима и контима'!$A$12:G$499,5,FALSE))</f>
        <v>0</v>
      </c>
      <c r="H308">
        <f>IF(A308=0,0,+VLOOKUP($A308,'по изворима и контима'!$A$12:H$499,6,FALSE))</f>
        <v>0</v>
      </c>
      <c r="I308">
        <f>IF(A308=0,0,+VLOOKUP($A308,'по изворима и контима'!$A$12:H$499,7,FALSE))</f>
        <v>0</v>
      </c>
      <c r="J308">
        <f>IF(A308=0,0,+VLOOKUP($A308,'по изворима и контима'!$A$12:I$499,8,FALSE))</f>
        <v>0</v>
      </c>
      <c r="K308">
        <f>IF(B308=0,0,+VLOOKUP($A308,'по изворима и контима'!$A$12:J$499,9,FALSE))</f>
        <v>0</v>
      </c>
      <c r="L308">
        <f>IF($A308=0,0,+VLOOKUP($F308,spisak!$C$11:$F$30,3,FALSE))</f>
        <v>0</v>
      </c>
      <c r="M308">
        <f>IF($A308=0,0,+VLOOKUP($F308,spisak!$C$11:$F$30,4,FALSE))</f>
        <v>0</v>
      </c>
      <c r="N308" s="140">
        <f t="shared" ref="N308" si="337">+IF(A308=0,0,"2017")</f>
        <v>0</v>
      </c>
      <c r="O308" s="122">
        <f>IF(A308=0,0,+VLOOKUP($A308,'по изворима и контима'!$A$12:R$499,COLUMN('по изворима и контима'!M:M),FALSE))</f>
        <v>0</v>
      </c>
    </row>
    <row r="309" spans="1:15" x14ac:dyDescent="0.25">
      <c r="A309">
        <f t="shared" si="334"/>
        <v>0</v>
      </c>
      <c r="B309">
        <f t="shared" si="287"/>
        <v>0</v>
      </c>
      <c r="C309" s="121">
        <f>IF(A309=0,0,+spisak!A$4)</f>
        <v>0</v>
      </c>
      <c r="D309">
        <f>IF(A309=0,0,+spisak!C$4)</f>
        <v>0</v>
      </c>
      <c r="E309" s="169">
        <f>IF(A309=0,0,+spisak!#REF!)</f>
        <v>0</v>
      </c>
      <c r="F309">
        <f>IF(A309=0,0,+VLOOKUP($A309,'по изворима и контима'!$A$12:D$499,4,FALSE))</f>
        <v>0</v>
      </c>
      <c r="G309">
        <f>IF(A309=0,0,+VLOOKUP($A309,'по изворима и контима'!$A$12:G$499,5,FALSE))</f>
        <v>0</v>
      </c>
      <c r="H309">
        <f>IF(A309=0,0,+VLOOKUP($A309,'по изворима и контима'!$A$12:H$499,6,FALSE))</f>
        <v>0</v>
      </c>
      <c r="I309">
        <f>IF(A309=0,0,+VLOOKUP($A309,'по изворима и контима'!$A$12:H$499,7,FALSE))</f>
        <v>0</v>
      </c>
      <c r="J309">
        <f>IF(A309=0,0,+VLOOKUP($A309,'по изворима и контима'!$A$12:I$499,8,FALSE))</f>
        <v>0</v>
      </c>
      <c r="K309">
        <f>IF(B309=0,0,+VLOOKUP($A309,'по изворима и контима'!$A$12:J$499,9,FALSE))</f>
        <v>0</v>
      </c>
      <c r="L309">
        <f>IF($A309=0,0,+VLOOKUP($F309,spisak!$C$11:$F$30,3,FALSE))</f>
        <v>0</v>
      </c>
      <c r="M309">
        <f>IF($A309=0,0,+VLOOKUP($F309,spisak!$C$11:$F$30,4,FALSE))</f>
        <v>0</v>
      </c>
      <c r="N309" s="140">
        <f t="shared" ref="N309" si="338">+IF(A309=0,0,"2018")</f>
        <v>0</v>
      </c>
      <c r="O309" s="122">
        <f>IF(C309=0,0,+VLOOKUP($A309,'по изворима и контима'!$A$12:R$499,COLUMN('по изворима и контима'!N:N),FALSE))</f>
        <v>0</v>
      </c>
    </row>
    <row r="310" spans="1:15" x14ac:dyDescent="0.25">
      <c r="A310">
        <f t="shared" si="334"/>
        <v>0</v>
      </c>
      <c r="B310">
        <f t="shared" si="287"/>
        <v>0</v>
      </c>
      <c r="C310" s="121">
        <f>IF(A310=0,0,+spisak!A$4)</f>
        <v>0</v>
      </c>
      <c r="D310">
        <f>IF(A310=0,0,+spisak!C$4)</f>
        <v>0</v>
      </c>
      <c r="E310" s="169">
        <f>IF(A310=0,0,+spisak!#REF!)</f>
        <v>0</v>
      </c>
      <c r="F310">
        <f>IF(A310=0,0,+VLOOKUP($A310,'по изворима и контима'!$A$12:D$499,4,FALSE))</f>
        <v>0</v>
      </c>
      <c r="G310">
        <f>IF(A310=0,0,+VLOOKUP($A310,'по изворима и контима'!$A$12:G$499,5,FALSE))</f>
        <v>0</v>
      </c>
      <c r="H310">
        <f>IF(A310=0,0,+VLOOKUP($A310,'по изворима и контима'!$A$12:H$499,6,FALSE))</f>
        <v>0</v>
      </c>
      <c r="I310">
        <f>IF(A310=0,0,+VLOOKUP($A310,'по изворима и контима'!$A$12:H$499,7,FALSE))</f>
        <v>0</v>
      </c>
      <c r="J310">
        <f>IF(A310=0,0,+VLOOKUP($A310,'по изворима и контима'!$A$12:I$499,8,FALSE))</f>
        <v>0</v>
      </c>
      <c r="K310">
        <f>IF(B310=0,0,+VLOOKUP($A310,'по изворима и контима'!$A$12:J$499,9,FALSE))</f>
        <v>0</v>
      </c>
      <c r="L310">
        <f>IF($A310=0,0,+VLOOKUP($F310,spisak!$C$11:$F$30,3,FALSE))</f>
        <v>0</v>
      </c>
      <c r="M310">
        <f>IF($A310=0,0,+VLOOKUP($F310,spisak!$C$11:$F$30,4,FALSE))</f>
        <v>0</v>
      </c>
      <c r="N310" s="140">
        <f t="shared" ref="N310" si="339">+IF(A310=0,0,"2019")</f>
        <v>0</v>
      </c>
      <c r="O310" s="122">
        <f>IF(C310=0,0,+VLOOKUP($A310,'по изворима и контима'!$A$12:R$499,COLUMN('по изворима и контима'!O:O),FALSE))</f>
        <v>0</v>
      </c>
    </row>
    <row r="311" spans="1:15" x14ac:dyDescent="0.25">
      <c r="A311">
        <f t="shared" si="334"/>
        <v>0</v>
      </c>
      <c r="B311">
        <f t="shared" si="287"/>
        <v>0</v>
      </c>
      <c r="C311" s="121">
        <f>IF(A311=0,0,+spisak!A$4)</f>
        <v>0</v>
      </c>
      <c r="D311">
        <f>IF(A311=0,0,+spisak!C$4)</f>
        <v>0</v>
      </c>
      <c r="E311" s="169">
        <f>IF(A311=0,0,+spisak!#REF!)</f>
        <v>0</v>
      </c>
      <c r="F311">
        <f>IF(A311=0,0,+VLOOKUP($A311,'по изворима и контима'!$A$12:D$499,4,FALSE))</f>
        <v>0</v>
      </c>
      <c r="G311">
        <f>IF(A311=0,0,+VLOOKUP($A311,'по изворима и контима'!$A$12:G$499,5,FALSE))</f>
        <v>0</v>
      </c>
      <c r="H311">
        <f>IF(A311=0,0,+VLOOKUP($A311,'по изворима и контима'!$A$12:H$499,6,FALSE))</f>
        <v>0</v>
      </c>
      <c r="I311">
        <f>IF(A311=0,0,+VLOOKUP($A311,'по изворима и контима'!$A$12:H$499,7,FALSE))</f>
        <v>0</v>
      </c>
      <c r="J311">
        <f>IF(A311=0,0,+VLOOKUP($A311,'по изворима и контима'!$A$12:I$499,8,FALSE))</f>
        <v>0</v>
      </c>
      <c r="K311">
        <f>IF(B311=0,0,+VLOOKUP($A311,'по изворима и контима'!$A$12:J$499,9,FALSE))</f>
        <v>0</v>
      </c>
      <c r="L311">
        <f>IF($A311=0,0,+VLOOKUP($F311,spisak!$C$11:$F$30,3,FALSE))</f>
        <v>0</v>
      </c>
      <c r="M311">
        <f>IF($A311=0,0,+VLOOKUP($F311,spisak!$C$11:$F$30,4,FALSE))</f>
        <v>0</v>
      </c>
      <c r="N311" s="140">
        <f t="shared" ref="N311" si="340">+IF(A311=0,0,"nakon 2019")</f>
        <v>0</v>
      </c>
      <c r="O311" s="122">
        <f>IF(C311=0,0,+VLOOKUP($A311,'по изворима и контима'!$A$12:R$499,COLUMN('по изворима и контима'!P:P),FALSE))</f>
        <v>0</v>
      </c>
    </row>
    <row r="312" spans="1:15" x14ac:dyDescent="0.25">
      <c r="A312">
        <f>+IF(ISBLANK('по изворима и контима'!D320)=TRUE,0,1)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контима'!$A$12:D$499,4,FALSE))</f>
        <v>0</v>
      </c>
      <c r="G312">
        <f>IF(A312=0,0,+VLOOKUP($A312,'по изворима и контима'!$A$12:G$499,5,FALSE))</f>
        <v>0</v>
      </c>
      <c r="H312">
        <f>IF(A312=0,0,+VLOOKUP($A312,'по изворима и контима'!$A$12:H$499,6,FALSE))</f>
        <v>0</v>
      </c>
      <c r="I312">
        <f>IF(A312=0,0,+VLOOKUP($A312,'по изворима и контима'!$A$12:H$499,7,FALSE))</f>
        <v>0</v>
      </c>
      <c r="J312">
        <f>IF(A312=0,0,+VLOOKUP($A312,'по изворима и контима'!$A$12:I$499,8,FALSE))</f>
        <v>0</v>
      </c>
      <c r="K312">
        <f>IF(B312=0,0,+VLOOKUP($A312,'по изворима и контима'!$A$12:J$499,9,FALSE))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контима'!$A$12:L$499,COLUMN('по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контима'!$A$12:D$499,4,FALSE))</f>
        <v>0</v>
      </c>
      <c r="G313">
        <f>IF(A313=0,0,+VLOOKUP($A313,'по изворима и контима'!$A$12:G$499,5,FALSE))</f>
        <v>0</v>
      </c>
      <c r="H313">
        <f>IF(A313=0,0,+VLOOKUP($A313,'по изворима и контима'!$A$12:H$499,6,FALSE))</f>
        <v>0</v>
      </c>
      <c r="I313">
        <f>IF(A313=0,0,+VLOOKUP($A313,'по изворима и контима'!$A$12:H$499,7,FALSE))</f>
        <v>0</v>
      </c>
      <c r="J313">
        <f>IF(A313=0,0,+VLOOKUP($A313,'по изворима и контима'!$A$12:I$499,8,FALSE))</f>
        <v>0</v>
      </c>
      <c r="K313">
        <f>IF(B313=0,0,+VLOOKUP($A313,'по изворима и контима'!$A$12:J$499,9,FALSE))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контима'!$A$12:R$499,COLUMN('по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контима'!$A$12:D$499,4,FALSE))</f>
        <v>0</v>
      </c>
      <c r="G314">
        <f>IF(A314=0,0,+VLOOKUP($A314,'по изворима и контима'!$A$12:G$499,5,FALSE))</f>
        <v>0</v>
      </c>
      <c r="H314">
        <f>IF(A314=0,0,+VLOOKUP($A314,'по изворима и контима'!$A$12:H$499,6,FALSE))</f>
        <v>0</v>
      </c>
      <c r="I314">
        <f>IF(A314=0,0,+VLOOKUP($A314,'по изворима и контима'!$A$12:H$499,7,FALSE))</f>
        <v>0</v>
      </c>
      <c r="J314">
        <f>IF(A314=0,0,+VLOOKUP($A314,'по изворима и контима'!$A$12:I$499,8,FALSE))</f>
        <v>0</v>
      </c>
      <c r="K314">
        <f>IF(B314=0,0,+VLOOKUP($A314,'по изворима и контима'!$A$12:J$499,9,FALSE))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контима'!$A$12:R$499,COLUMN('по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контима'!$A$12:D$499,4,FALSE))</f>
        <v>0</v>
      </c>
      <c r="G315">
        <f>IF(A315=0,0,+VLOOKUP($A315,'по изворима и контима'!$A$12:G$499,5,FALSE))</f>
        <v>0</v>
      </c>
      <c r="H315">
        <f>IF(A315=0,0,+VLOOKUP($A315,'по изворима и контима'!$A$12:H$499,6,FALSE))</f>
        <v>0</v>
      </c>
      <c r="I315">
        <f>IF(A315=0,0,+VLOOKUP($A315,'по изворима и контима'!$A$12:H$499,7,FALSE))</f>
        <v>0</v>
      </c>
      <c r="J315">
        <f>IF(A315=0,0,+VLOOKUP($A315,'по изворима и контима'!$A$12:I$499,8,FALSE))</f>
        <v>0</v>
      </c>
      <c r="K315">
        <f>IF(B315=0,0,+VLOOKUP($A315,'по изворима и контима'!$A$12:J$499,9,FALSE))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контима'!$A$12:R$499,COLUMN('по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контима'!$A$12:D$499,4,FALSE))</f>
        <v>0</v>
      </c>
      <c r="G316">
        <f>IF(A316=0,0,+VLOOKUP($A316,'по изворима и контима'!$A$12:G$499,5,FALSE))</f>
        <v>0</v>
      </c>
      <c r="H316">
        <f>IF(A316=0,0,+VLOOKUP($A316,'по изворима и контима'!$A$12:H$499,6,FALSE))</f>
        <v>0</v>
      </c>
      <c r="I316">
        <f>IF(A316=0,0,+VLOOKUP($A316,'по изворима и контима'!$A$12:H$499,7,FALSE))</f>
        <v>0</v>
      </c>
      <c r="J316">
        <f>IF(A316=0,0,+VLOOKUP($A316,'по изворима и контима'!$A$12:I$499,8,FALSE))</f>
        <v>0</v>
      </c>
      <c r="K316">
        <f>IF(B316=0,0,+VLOOKUP($A316,'по изворима и контима'!$A$12:J$499,9,FALSE))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контима'!$A$12:R$499,COLUMN('по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контима'!$A$12:D$499,4,FALSE))</f>
        <v>0</v>
      </c>
      <c r="G317">
        <f>IF(A317=0,0,+VLOOKUP($A317,'по изворима и контима'!$A$12:G$499,5,FALSE))</f>
        <v>0</v>
      </c>
      <c r="H317">
        <f>IF(A317=0,0,+VLOOKUP($A317,'по изворима и контима'!$A$12:H$499,6,FALSE))</f>
        <v>0</v>
      </c>
      <c r="I317">
        <f>IF(A317=0,0,+VLOOKUP($A317,'по изворима и контима'!$A$12:H$499,7,FALSE))</f>
        <v>0</v>
      </c>
      <c r="J317">
        <f>IF(A317=0,0,+VLOOKUP($A317,'по изворима и контима'!$A$12:I$499,8,FALSE))</f>
        <v>0</v>
      </c>
      <c r="K317">
        <f>IF(B317=0,0,+VLOOKUP($A317,'по изворима и контима'!$A$12:J$499,9,FALSE))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контима'!$A$12:R$499,COLUMN('по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контима'!$A$12:D$499,4,FALSE))</f>
        <v>0</v>
      </c>
      <c r="G318">
        <f>IF(A318=0,0,+VLOOKUP($A318,'по изворима и контима'!$A$12:G$499,5,FALSE))</f>
        <v>0</v>
      </c>
      <c r="H318">
        <f>IF(A318=0,0,+VLOOKUP($A318,'по изворима и контима'!$A$12:H$499,6,FALSE))</f>
        <v>0</v>
      </c>
      <c r="I318">
        <f>IF(A318=0,0,+VLOOKUP($A318,'по изворима и контима'!$A$12:H$499,7,FALSE))</f>
        <v>0</v>
      </c>
      <c r="J318">
        <f>IF(A318=0,0,+VLOOKUP($A318,'по изворима и контима'!$A$12:I$499,8,FALSE))</f>
        <v>0</v>
      </c>
      <c r="K318">
        <f>IF(B318=0,0,+VLOOKUP($A318,'по изворима и контима'!$A$12:J$499,9,FALSE))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контима'!$A$12:R$499,COLUMN('по изворима и контима'!P:P),FALSE))</f>
        <v>0</v>
      </c>
    </row>
    <row r="319" spans="1:15" x14ac:dyDescent="0.25">
      <c r="A319">
        <f>+IF(MAX(A$4:A316)&gt;=A$1,0,MAX(A$4:A316)+1)</f>
        <v>0</v>
      </c>
      <c r="B319">
        <f t="shared" si="287"/>
        <v>0</v>
      </c>
      <c r="C319" s="121">
        <f>IF(A319=0,0,+spisak!A$4)</f>
        <v>0</v>
      </c>
      <c r="D319">
        <f>IF(A319=0,0,+spisak!C$4)</f>
        <v>0</v>
      </c>
      <c r="E319" s="169">
        <f>IF(A319=0,0,+spisak!#REF!)</f>
        <v>0</v>
      </c>
      <c r="F319">
        <f>IF(A319=0,0,+VLOOKUP($A319,'по изворима и контима'!$A$12:D$499,4,FALSE))</f>
        <v>0</v>
      </c>
      <c r="G319">
        <f>IF(A319=0,0,+VLOOKUP($A319,'по изворима и контима'!$A$12:G$499,5,FALSE))</f>
        <v>0</v>
      </c>
      <c r="H319">
        <f>IF(A319=0,0,+VLOOKUP($A319,'по изворима и контима'!$A$12:H$499,6,FALSE))</f>
        <v>0</v>
      </c>
      <c r="I319">
        <f>IF(A319=0,0,+VLOOKUP($A319,'по изворима и контима'!$A$12:H$499,7,FALSE))</f>
        <v>0</v>
      </c>
      <c r="J319">
        <f>IF(A319=0,0,+VLOOKUP($A319,'по изворима и контима'!$A$12:I$499,8,FALSE))</f>
        <v>0</v>
      </c>
      <c r="K319">
        <f>IF(B319=0,0,+VLOOKUP($A319,'по изворима и контима'!$A$12:J$499,9,FALSE))</f>
        <v>0</v>
      </c>
      <c r="L319">
        <f>IF($A319=0,0,+VLOOKUP($F319,spisak!$C$11:$F$30,3,FALSE))</f>
        <v>0</v>
      </c>
      <c r="M319">
        <f>IF($A319=0,0,+VLOOKUP($F319,spisak!$C$11:$F$30,4,FALSE))</f>
        <v>0</v>
      </c>
      <c r="N319" s="140">
        <f t="shared" ref="N319" si="349">+IF(A319=0,0,"do 2015")</f>
        <v>0</v>
      </c>
      <c r="O319" s="122">
        <f>IF(A319=0,0,+VLOOKUP($A319,'по изворима и контима'!$A$12:L$499,COLUMN('по изворима и контима'!J:J),FALSE))</f>
        <v>0</v>
      </c>
    </row>
    <row r="320" spans="1:15" x14ac:dyDescent="0.25">
      <c r="A320">
        <f>+A319</f>
        <v>0</v>
      </c>
      <c r="B320">
        <f t="shared" si="287"/>
        <v>0</v>
      </c>
      <c r="C320" s="121">
        <f>IF(A320=0,0,+spisak!A$4)</f>
        <v>0</v>
      </c>
      <c r="D320">
        <f>IF(A320=0,0,+spisak!C$4)</f>
        <v>0</v>
      </c>
      <c r="E320" s="169">
        <f>IF(A320=0,0,+spisak!#REF!)</f>
        <v>0</v>
      </c>
      <c r="F320">
        <f>IF(A320=0,0,+VLOOKUP($A320,'по изворима и контима'!$A$12:D$499,4,FALSE))</f>
        <v>0</v>
      </c>
      <c r="G320">
        <f>IF(A320=0,0,+VLOOKUP($A320,'по изворима и контима'!$A$12:G$499,5,FALSE))</f>
        <v>0</v>
      </c>
      <c r="H320">
        <f>IF(A320=0,0,+VLOOKUP($A320,'по изворима и контима'!$A$12:H$499,6,FALSE))</f>
        <v>0</v>
      </c>
      <c r="I320">
        <f>IF(A320=0,0,+VLOOKUP($A320,'по изворима и контима'!$A$12:H$499,7,FALSE))</f>
        <v>0</v>
      </c>
      <c r="J320">
        <f>IF(A320=0,0,+VLOOKUP($A320,'по изворима и контима'!$A$12:I$499,8,FALSE))</f>
        <v>0</v>
      </c>
      <c r="K320">
        <f>IF(B320=0,0,+VLOOKUP($A320,'по изворима и контима'!$A$12:J$499,9,FALSE))</f>
        <v>0</v>
      </c>
      <c r="L320">
        <f>IF($A320=0,0,+VLOOKUP($F320,spisak!$C$11:$F$30,3,FALSE))</f>
        <v>0</v>
      </c>
      <c r="M320">
        <f>IF($A320=0,0,+VLOOKUP($F320,spisak!$C$11:$F$30,4,FALSE))</f>
        <v>0</v>
      </c>
      <c r="N320" s="140">
        <f t="shared" ref="N320" si="350">+IF(A320=0,0,"2016-plan")</f>
        <v>0</v>
      </c>
      <c r="O320" s="122">
        <f>IF(A320=0,0,+VLOOKUP($A320,'по изворима и контима'!$A$12:R$499,COLUMN('по изворима и контима'!K:K),FALSE))</f>
        <v>0</v>
      </c>
    </row>
    <row r="321" spans="1:15" x14ac:dyDescent="0.25">
      <c r="A321">
        <f t="shared" ref="A321:A332" si="351">+A320</f>
        <v>0</v>
      </c>
      <c r="B321">
        <f t="shared" si="287"/>
        <v>0</v>
      </c>
      <c r="C321" s="121">
        <f>IF(A321=0,0,+spisak!A$4)</f>
        <v>0</v>
      </c>
      <c r="D321">
        <f>IF(A321=0,0,+spisak!C$4)</f>
        <v>0</v>
      </c>
      <c r="E321" s="169">
        <f>IF(A321=0,0,+spisak!#REF!)</f>
        <v>0</v>
      </c>
      <c r="F321">
        <f>IF(A321=0,0,+VLOOKUP($A321,'по изворима и контима'!$A$12:D$499,4,FALSE))</f>
        <v>0</v>
      </c>
      <c r="G321">
        <f>IF(A321=0,0,+VLOOKUP($A321,'по изворима и контима'!$A$12:G$499,5,FALSE))</f>
        <v>0</v>
      </c>
      <c r="H321">
        <f>IF(A321=0,0,+VLOOKUP($A321,'по изворима и контима'!$A$12:H$499,6,FALSE))</f>
        <v>0</v>
      </c>
      <c r="I321">
        <f>IF(A321=0,0,+VLOOKUP($A321,'по изворима и контима'!$A$12:H$499,7,FALSE))</f>
        <v>0</v>
      </c>
      <c r="J321">
        <f>IF(A321=0,0,+VLOOKUP($A321,'по изворима и контима'!$A$12:I$499,8,FALSE))</f>
        <v>0</v>
      </c>
      <c r="K321">
        <f>IF(B321=0,0,+VLOOKUP($A321,'по изворима и контима'!$A$12:J$499,9,FALSE))</f>
        <v>0</v>
      </c>
      <c r="L321">
        <f>IF($A321=0,0,+VLOOKUP($F321,spisak!$C$11:$F$30,3,FALSE))</f>
        <v>0</v>
      </c>
      <c r="M321">
        <f>IF($A321=0,0,+VLOOKUP($F321,spisak!$C$11:$F$30,4,FALSE))</f>
        <v>0</v>
      </c>
      <c r="N321" s="140">
        <f t="shared" ref="N321" si="352">+IF(A321=0,0,"2016-procena")</f>
        <v>0</v>
      </c>
      <c r="O321" s="122">
        <f>IF(A321=0,0,+VLOOKUP($A321,'по изворима и контима'!$A$12:R$499,COLUMN('по изворима и контима'!L:L),FALSE))</f>
        <v>0</v>
      </c>
    </row>
    <row r="322" spans="1:15" x14ac:dyDescent="0.25">
      <c r="A322">
        <f t="shared" si="351"/>
        <v>0</v>
      </c>
      <c r="B322">
        <f t="shared" si="287"/>
        <v>0</v>
      </c>
      <c r="C322" s="121">
        <f>IF(A322=0,0,+spisak!A$4)</f>
        <v>0</v>
      </c>
      <c r="D322">
        <f>IF(A322=0,0,+spisak!C$4)</f>
        <v>0</v>
      </c>
      <c r="E322" s="169">
        <f>IF(A322=0,0,+spisak!#REF!)</f>
        <v>0</v>
      </c>
      <c r="F322">
        <f>IF(A322=0,0,+VLOOKUP($A322,'по изворима и контима'!$A$12:D$499,4,FALSE))</f>
        <v>0</v>
      </c>
      <c r="G322">
        <f>IF(A322=0,0,+VLOOKUP($A322,'по изворима и контима'!$A$12:G$499,5,FALSE))</f>
        <v>0</v>
      </c>
      <c r="H322">
        <f>IF(A322=0,0,+VLOOKUP($A322,'по изворима и контима'!$A$12:H$499,6,FALSE))</f>
        <v>0</v>
      </c>
      <c r="I322">
        <f>IF(A322=0,0,+VLOOKUP($A322,'по изворима и контима'!$A$12:H$499,7,FALSE))</f>
        <v>0</v>
      </c>
      <c r="J322">
        <f>IF(A322=0,0,+VLOOKUP($A322,'по изворима и контима'!$A$12:I$499,8,FALSE))</f>
        <v>0</v>
      </c>
      <c r="K322">
        <f>IF(B322=0,0,+VLOOKUP($A322,'по изворима и контима'!$A$12:J$499,9,FALSE))</f>
        <v>0</v>
      </c>
      <c r="L322">
        <f>IF($A322=0,0,+VLOOKUP($F322,spisak!$C$11:$F$30,3,FALSE))</f>
        <v>0</v>
      </c>
      <c r="M322">
        <f>IF($A322=0,0,+VLOOKUP($F322,spisak!$C$11:$F$30,4,FALSE))</f>
        <v>0</v>
      </c>
      <c r="N322" s="140">
        <f t="shared" ref="N322" si="353">+IF(A322=0,0,"2017")</f>
        <v>0</v>
      </c>
      <c r="O322" s="122">
        <f>IF(A322=0,0,+VLOOKUP($A322,'по изворима и контима'!$A$12:R$499,COLUMN('по изворима и контима'!M:M),FALSE))</f>
        <v>0</v>
      </c>
    </row>
    <row r="323" spans="1:15" x14ac:dyDescent="0.25">
      <c r="A323">
        <f t="shared" si="351"/>
        <v>0</v>
      </c>
      <c r="B323">
        <f t="shared" si="287"/>
        <v>0</v>
      </c>
      <c r="C323" s="121">
        <f>IF(A323=0,0,+spisak!A$4)</f>
        <v>0</v>
      </c>
      <c r="D323">
        <f>IF(A323=0,0,+spisak!C$4)</f>
        <v>0</v>
      </c>
      <c r="E323" s="169">
        <f>IF(A323=0,0,+spisak!#REF!)</f>
        <v>0</v>
      </c>
      <c r="F323">
        <f>IF(A323=0,0,+VLOOKUP($A323,'по изворима и контима'!$A$12:D$499,4,FALSE))</f>
        <v>0</v>
      </c>
      <c r="G323">
        <f>IF(A323=0,0,+VLOOKUP($A323,'по изворима и контима'!$A$12:G$499,5,FALSE))</f>
        <v>0</v>
      </c>
      <c r="H323">
        <f>IF(A323=0,0,+VLOOKUP($A323,'по изворима и контима'!$A$12:H$499,6,FALSE))</f>
        <v>0</v>
      </c>
      <c r="I323">
        <f>IF(A323=0,0,+VLOOKUP($A323,'по изворима и контима'!$A$12:H$499,7,FALSE))</f>
        <v>0</v>
      </c>
      <c r="J323">
        <f>IF(A323=0,0,+VLOOKUP($A323,'по изворима и контима'!$A$12:I$499,8,FALSE))</f>
        <v>0</v>
      </c>
      <c r="K323">
        <f>IF(B323=0,0,+VLOOKUP($A323,'по изворима и контима'!$A$12:J$499,9,FALSE))</f>
        <v>0</v>
      </c>
      <c r="L323">
        <f>IF($A323=0,0,+VLOOKUP($F323,spisak!$C$11:$F$30,3,FALSE))</f>
        <v>0</v>
      </c>
      <c r="M323">
        <f>IF($A323=0,0,+VLOOKUP($F323,spisak!$C$11:$F$30,4,FALSE))</f>
        <v>0</v>
      </c>
      <c r="N323" s="140">
        <f t="shared" ref="N323" si="354">+IF(A323=0,0,"2018")</f>
        <v>0</v>
      </c>
      <c r="O323" s="122">
        <f>IF(C323=0,0,+VLOOKUP($A323,'по изворима и контима'!$A$12:R$499,COLUMN('по изворима и контима'!N:N),FALSE))</f>
        <v>0</v>
      </c>
    </row>
    <row r="324" spans="1:15" x14ac:dyDescent="0.25">
      <c r="A324">
        <f t="shared" si="351"/>
        <v>0</v>
      </c>
      <c r="B324">
        <f t="shared" si="287"/>
        <v>0</v>
      </c>
      <c r="C324" s="121">
        <f>IF(A324=0,0,+spisak!A$4)</f>
        <v>0</v>
      </c>
      <c r="D324">
        <f>IF(A324=0,0,+spisak!C$4)</f>
        <v>0</v>
      </c>
      <c r="E324" s="169">
        <f>IF(A324=0,0,+spisak!#REF!)</f>
        <v>0</v>
      </c>
      <c r="F324">
        <f>IF(A324=0,0,+VLOOKUP($A324,'по изворима и контима'!$A$12:D$499,4,FALSE))</f>
        <v>0</v>
      </c>
      <c r="G324">
        <f>IF(A324=0,0,+VLOOKUP($A324,'по изворима и контима'!$A$12:G$499,5,FALSE))</f>
        <v>0</v>
      </c>
      <c r="H324">
        <f>IF(A324=0,0,+VLOOKUP($A324,'по изворима и контима'!$A$12:H$499,6,FALSE))</f>
        <v>0</v>
      </c>
      <c r="I324">
        <f>IF(A324=0,0,+VLOOKUP($A324,'по изворима и контима'!$A$12:H$499,7,FALSE))</f>
        <v>0</v>
      </c>
      <c r="J324">
        <f>IF(A324=0,0,+VLOOKUP($A324,'по изворима и контима'!$A$12:I$499,8,FALSE))</f>
        <v>0</v>
      </c>
      <c r="K324">
        <f>IF(B324=0,0,+VLOOKUP($A324,'по изворима и контима'!$A$12:J$499,9,FALSE))</f>
        <v>0</v>
      </c>
      <c r="L324">
        <f>IF($A324=0,0,+VLOOKUP($F324,spisak!$C$11:$F$30,3,FALSE))</f>
        <v>0</v>
      </c>
      <c r="M324">
        <f>IF($A324=0,0,+VLOOKUP($F324,spisak!$C$11:$F$30,4,FALSE))</f>
        <v>0</v>
      </c>
      <c r="N324" s="140">
        <f t="shared" ref="N324" si="355">+IF(A324=0,0,"2019")</f>
        <v>0</v>
      </c>
      <c r="O324" s="122">
        <f>IF(C324=0,0,+VLOOKUP($A324,'по изворима и контима'!$A$12:R$499,COLUMN('по изворима и контима'!O:O),FALSE))</f>
        <v>0</v>
      </c>
    </row>
    <row r="325" spans="1:15" x14ac:dyDescent="0.25">
      <c r="A325">
        <f t="shared" si="351"/>
        <v>0</v>
      </c>
      <c r="B325">
        <f t="shared" si="287"/>
        <v>0</v>
      </c>
      <c r="C325" s="121">
        <f>IF(A325=0,0,+spisak!A$4)</f>
        <v>0</v>
      </c>
      <c r="D325">
        <f>IF(A325=0,0,+spisak!C$4)</f>
        <v>0</v>
      </c>
      <c r="E325" s="169">
        <f>IF(A325=0,0,+spisak!#REF!)</f>
        <v>0</v>
      </c>
      <c r="F325">
        <f>IF(A325=0,0,+VLOOKUP($A325,'по изворима и контима'!$A$12:D$499,4,FALSE))</f>
        <v>0</v>
      </c>
      <c r="G325">
        <f>IF(A325=0,0,+VLOOKUP($A325,'по изворима и контима'!$A$12:G$499,5,FALSE))</f>
        <v>0</v>
      </c>
      <c r="H325">
        <f>IF(A325=0,0,+VLOOKUP($A325,'по изворима и контима'!$A$12:H$499,6,FALSE))</f>
        <v>0</v>
      </c>
      <c r="I325">
        <f>IF(A325=0,0,+VLOOKUP($A325,'по изворима и контима'!$A$12:H$499,7,FALSE))</f>
        <v>0</v>
      </c>
      <c r="J325">
        <f>IF(A325=0,0,+VLOOKUP($A325,'по изворима и контима'!$A$12:I$499,8,FALSE))</f>
        <v>0</v>
      </c>
      <c r="K325">
        <f>IF(B325=0,0,+VLOOKUP($A325,'по изворима и контима'!$A$12:J$499,9,FALSE))</f>
        <v>0</v>
      </c>
      <c r="L325">
        <f>IF($A325=0,0,+VLOOKUP($F325,spisak!$C$11:$F$30,3,FALSE))</f>
        <v>0</v>
      </c>
      <c r="M325">
        <f>IF($A325=0,0,+VLOOKUP($F325,spisak!$C$11:$F$30,4,FALSE))</f>
        <v>0</v>
      </c>
      <c r="N325" s="140">
        <f t="shared" ref="N325" si="356">+IF(A325=0,0,"nakon 2019")</f>
        <v>0</v>
      </c>
      <c r="O325" s="122">
        <f>IF(C325=0,0,+VLOOKUP($A325,'по изворима и контима'!$A$12:R$499,COLUMN('по изворима и контима'!P:P),FALSE))</f>
        <v>0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контима'!$A$12:D$499,4,FALSE))</f>
        <v>0</v>
      </c>
      <c r="G326">
        <f>IF(A326=0,0,+VLOOKUP($A326,'по изворима и контима'!$A$12:G$499,5,FALSE))</f>
        <v>0</v>
      </c>
      <c r="H326">
        <f>IF(A326=0,0,+VLOOKUP($A326,'по изворима и контима'!$A$12:H$499,6,FALSE))</f>
        <v>0</v>
      </c>
      <c r="I326">
        <f>IF(A326=0,0,+VLOOKUP($A326,'по изворима и контима'!$A$12:H$499,7,FALSE))</f>
        <v>0</v>
      </c>
      <c r="J326">
        <f>IF(A326=0,0,+VLOOKUP($A326,'по изворима и контима'!$A$12:I$499,8,FALSE))</f>
        <v>0</v>
      </c>
      <c r="K326">
        <f>IF(B326=0,0,+VLOOKUP($A326,'по изворима и контима'!$A$12:J$499,9,FALSE))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контима'!$A$12:L$499,COLUMN('по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контима'!$A$12:D$499,4,FALSE))</f>
        <v>0</v>
      </c>
      <c r="G327">
        <f>IF(A327=0,0,+VLOOKUP($A327,'по изворима и контима'!$A$12:G$499,5,FALSE))</f>
        <v>0</v>
      </c>
      <c r="H327">
        <f>IF(A327=0,0,+VLOOKUP($A327,'по изворима и контима'!$A$12:H$499,6,FALSE))</f>
        <v>0</v>
      </c>
      <c r="I327">
        <f>IF(A327=0,0,+VLOOKUP($A327,'по изворима и контима'!$A$12:H$499,7,FALSE))</f>
        <v>0</v>
      </c>
      <c r="J327">
        <f>IF(A327=0,0,+VLOOKUP($A327,'по изворима и контима'!$A$12:I$499,8,FALSE))</f>
        <v>0</v>
      </c>
      <c r="K327">
        <f>IF(B327=0,0,+VLOOKUP($A327,'по изворима и контима'!$A$12:J$499,9,FALSE))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контима'!$A$12:R$499,COLUMN('по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контима'!$A$12:D$499,4,FALSE))</f>
        <v>0</v>
      </c>
      <c r="G328">
        <f>IF(A328=0,0,+VLOOKUP($A328,'по изворима и контима'!$A$12:G$499,5,FALSE))</f>
        <v>0</v>
      </c>
      <c r="H328">
        <f>IF(A328=0,0,+VLOOKUP($A328,'по изворима и контима'!$A$12:H$499,6,FALSE))</f>
        <v>0</v>
      </c>
      <c r="I328">
        <f>IF(A328=0,0,+VLOOKUP($A328,'по изворима и контима'!$A$12:H$499,7,FALSE))</f>
        <v>0</v>
      </c>
      <c r="J328">
        <f>IF(A328=0,0,+VLOOKUP($A328,'по изворима и контима'!$A$12:I$499,8,FALSE))</f>
        <v>0</v>
      </c>
      <c r="K328">
        <f>IF(B328=0,0,+VLOOKUP($A328,'по изворима и контима'!$A$12:J$499,9,FALSE))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контима'!$A$12:R$499,COLUMN('по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контима'!$A$12:D$499,4,FALSE))</f>
        <v>0</v>
      </c>
      <c r="G329">
        <f>IF(A329=0,0,+VLOOKUP($A329,'по изворима и контима'!$A$12:G$499,5,FALSE))</f>
        <v>0</v>
      </c>
      <c r="H329">
        <f>IF(A329=0,0,+VLOOKUP($A329,'по изворима и контима'!$A$12:H$499,6,FALSE))</f>
        <v>0</v>
      </c>
      <c r="I329">
        <f>IF(A329=0,0,+VLOOKUP($A329,'по изворима и контима'!$A$12:H$499,7,FALSE))</f>
        <v>0</v>
      </c>
      <c r="J329">
        <f>IF(A329=0,0,+VLOOKUP($A329,'по изворима и контима'!$A$12:I$499,8,FALSE))</f>
        <v>0</v>
      </c>
      <c r="K329">
        <f>IF(B329=0,0,+VLOOKUP($A329,'по изворима и контима'!$A$12:J$499,9,FALSE))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контима'!$A$12:R$499,COLUMN('по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контима'!$A$12:D$499,4,FALSE))</f>
        <v>0</v>
      </c>
      <c r="G330">
        <f>IF(A330=0,0,+VLOOKUP($A330,'по изворима и контима'!$A$12:G$499,5,FALSE))</f>
        <v>0</v>
      </c>
      <c r="H330">
        <f>IF(A330=0,0,+VLOOKUP($A330,'по изворима и контима'!$A$12:H$499,6,FALSE))</f>
        <v>0</v>
      </c>
      <c r="I330">
        <f>IF(A330=0,0,+VLOOKUP($A330,'по изворима и контима'!$A$12:H$499,7,FALSE))</f>
        <v>0</v>
      </c>
      <c r="J330">
        <f>IF(A330=0,0,+VLOOKUP($A330,'по изворима и контима'!$A$12:I$499,8,FALSE))</f>
        <v>0</v>
      </c>
      <c r="K330">
        <f>IF(B330=0,0,+VLOOKUP($A330,'по изворима и контима'!$A$12:J$499,9,FALSE))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контима'!$A$12:R$499,COLUMN('по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контима'!$A$12:D$499,4,FALSE))</f>
        <v>0</v>
      </c>
      <c r="G331">
        <f>IF(A331=0,0,+VLOOKUP($A331,'по изворима и контима'!$A$12:G$499,5,FALSE))</f>
        <v>0</v>
      </c>
      <c r="H331">
        <f>IF(A331=0,0,+VLOOKUP($A331,'по изворима и контима'!$A$12:H$499,6,FALSE))</f>
        <v>0</v>
      </c>
      <c r="I331">
        <f>IF(A331=0,0,+VLOOKUP($A331,'по изворима и контима'!$A$12:H$499,7,FALSE))</f>
        <v>0</v>
      </c>
      <c r="J331">
        <f>IF(A331=0,0,+VLOOKUP($A331,'по изворима и контима'!$A$12:I$499,8,FALSE))</f>
        <v>0</v>
      </c>
      <c r="K331">
        <f>IF(B331=0,0,+VLOOKUP($A331,'по изворима и контима'!$A$12:J$499,9,FALSE))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контима'!$A$12:R$499,COLUMN('по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контима'!$A$12:D$499,4,FALSE))</f>
        <v>0</v>
      </c>
      <c r="G332">
        <f>IF(A332=0,0,+VLOOKUP($A332,'по изворима и контима'!$A$12:G$499,5,FALSE))</f>
        <v>0</v>
      </c>
      <c r="H332">
        <f>IF(A332=0,0,+VLOOKUP($A332,'по изворима и контима'!$A$12:H$499,6,FALSE))</f>
        <v>0</v>
      </c>
      <c r="I332">
        <f>IF(A332=0,0,+VLOOKUP($A332,'по изворима и контима'!$A$12:H$499,7,FALSE))</f>
        <v>0</v>
      </c>
      <c r="J332">
        <f>IF(A332=0,0,+VLOOKUP($A332,'по изворима и контима'!$A$12:I$499,8,FALSE))</f>
        <v>0</v>
      </c>
      <c r="K332">
        <f>IF(B332=0,0,+VLOOKUP($A332,'по изворима и контима'!$A$12:J$499,9,FALSE))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контима'!$A$12:R$499,COLUMN('по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контима'!$A$12:D$499,4,FALSE))</f>
        <v>0</v>
      </c>
      <c r="G333">
        <f>IF(A333=0,0,+VLOOKUP($A333,'по изворима и контима'!$A$12:G$499,5,FALSE))</f>
        <v>0</v>
      </c>
      <c r="H333">
        <f>IF(A333=0,0,+VLOOKUP($A333,'по изворима и контима'!$A$12:H$499,6,FALSE))</f>
        <v>0</v>
      </c>
      <c r="I333">
        <f>IF(A333=0,0,+VLOOKUP($A333,'по изворима и контима'!$A$12:H$499,7,FALSE))</f>
        <v>0</v>
      </c>
      <c r="J333">
        <f>IF(A333=0,0,+VLOOKUP($A333,'по изворима и контима'!$A$12:I$499,8,FALSE))</f>
        <v>0</v>
      </c>
      <c r="K333">
        <f>IF(B333=0,0,+VLOOKUP($A333,'по изворима и контима'!$A$12:J$499,9,FALSE))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контима'!$A$12:L$499,COLUMN('по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контима'!$A$12:D$499,4,FALSE))</f>
        <v>0</v>
      </c>
      <c r="G334">
        <f>IF(A334=0,0,+VLOOKUP($A334,'по изворима и контима'!$A$12:G$499,5,FALSE))</f>
        <v>0</v>
      </c>
      <c r="H334">
        <f>IF(A334=0,0,+VLOOKUP($A334,'по изворима и контима'!$A$12:H$499,6,FALSE))</f>
        <v>0</v>
      </c>
      <c r="I334">
        <f>IF(A334=0,0,+VLOOKUP($A334,'по изворима и контима'!$A$12:H$499,7,FALSE))</f>
        <v>0</v>
      </c>
      <c r="J334">
        <f>IF(A334=0,0,+VLOOKUP($A334,'по изворима и контима'!$A$12:I$499,8,FALSE))</f>
        <v>0</v>
      </c>
      <c r="K334">
        <f>IF(B334=0,0,+VLOOKUP($A334,'по изворима и контима'!$A$12:J$499,9,FALSE))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контима'!$A$12:R$499,COLUMN('по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контима'!$A$12:D$499,4,FALSE))</f>
        <v>0</v>
      </c>
      <c r="G335">
        <f>IF(A335=0,0,+VLOOKUP($A335,'по изворима и контима'!$A$12:G$499,5,FALSE))</f>
        <v>0</v>
      </c>
      <c r="H335">
        <f>IF(A335=0,0,+VLOOKUP($A335,'по изворима и контима'!$A$12:H$499,6,FALSE))</f>
        <v>0</v>
      </c>
      <c r="I335">
        <f>IF(A335=0,0,+VLOOKUP($A335,'по изворима и контима'!$A$12:H$499,7,FALSE))</f>
        <v>0</v>
      </c>
      <c r="J335">
        <f>IF(A335=0,0,+VLOOKUP($A335,'по изворима и контима'!$A$12:I$499,8,FALSE))</f>
        <v>0</v>
      </c>
      <c r="K335">
        <f>IF(B335=0,0,+VLOOKUP($A335,'по изворима и контима'!$A$12:J$499,9,FALSE))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контима'!$A$12:R$499,COLUMN('по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контима'!$A$12:D$499,4,FALSE))</f>
        <v>0</v>
      </c>
      <c r="G336">
        <f>IF(A336=0,0,+VLOOKUP($A336,'по изворима и контима'!$A$12:G$499,5,FALSE))</f>
        <v>0</v>
      </c>
      <c r="H336">
        <f>IF(A336=0,0,+VLOOKUP($A336,'по изворима и контима'!$A$12:H$499,6,FALSE))</f>
        <v>0</v>
      </c>
      <c r="I336">
        <f>IF(A336=0,0,+VLOOKUP($A336,'по изворима и контима'!$A$12:H$499,7,FALSE))</f>
        <v>0</v>
      </c>
      <c r="J336">
        <f>IF(A336=0,0,+VLOOKUP($A336,'по изворима и контима'!$A$12:I$499,8,FALSE))</f>
        <v>0</v>
      </c>
      <c r="K336">
        <f>IF(B336=0,0,+VLOOKUP($A336,'по изворима и контима'!$A$12:J$499,9,FALSE))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контима'!$A$12:R$499,COLUMN('по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контима'!$A$12:D$499,4,FALSE))</f>
        <v>0</v>
      </c>
      <c r="G337">
        <f>IF(A337=0,0,+VLOOKUP($A337,'по изворима и контима'!$A$12:G$499,5,FALSE))</f>
        <v>0</v>
      </c>
      <c r="H337">
        <f>IF(A337=0,0,+VLOOKUP($A337,'по изворима и контима'!$A$12:H$499,6,FALSE))</f>
        <v>0</v>
      </c>
      <c r="I337">
        <f>IF(A337=0,0,+VLOOKUP($A337,'по изворима и контима'!$A$12:H$499,7,FALSE))</f>
        <v>0</v>
      </c>
      <c r="J337">
        <f>IF(A337=0,0,+VLOOKUP($A337,'по изворима и контима'!$A$12:I$499,8,FALSE))</f>
        <v>0</v>
      </c>
      <c r="K337">
        <f>IF(B337=0,0,+VLOOKUP($A337,'по изворима и контима'!$A$12:J$499,9,FALSE))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контима'!$A$12:R$499,COLUMN('по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контима'!$A$12:D$499,4,FALSE))</f>
        <v>0</v>
      </c>
      <c r="G338">
        <f>IF(A338=0,0,+VLOOKUP($A338,'по изворима и контима'!$A$12:G$499,5,FALSE))</f>
        <v>0</v>
      </c>
      <c r="H338">
        <f>IF(A338=0,0,+VLOOKUP($A338,'по изворима и контима'!$A$12:H$499,6,FALSE))</f>
        <v>0</v>
      </c>
      <c r="I338">
        <f>IF(A338=0,0,+VLOOKUP($A338,'по изворима и контима'!$A$12:H$499,7,FALSE))</f>
        <v>0</v>
      </c>
      <c r="J338">
        <f>IF(A338=0,0,+VLOOKUP($A338,'по изворима и контима'!$A$12:I$499,8,FALSE))</f>
        <v>0</v>
      </c>
      <c r="K338">
        <f>IF(B338=0,0,+VLOOKUP($A338,'по изворима и контима'!$A$12:J$499,9,FALSE))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контима'!$A$12:R$499,COLUMN('по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контима'!$A$12:D$499,4,FALSE))</f>
        <v>0</v>
      </c>
      <c r="G339">
        <f>IF(A339=0,0,+VLOOKUP($A339,'по изворима и контима'!$A$12:G$499,5,FALSE))</f>
        <v>0</v>
      </c>
      <c r="H339">
        <f>IF(A339=0,0,+VLOOKUP($A339,'по изворима и контима'!$A$12:H$499,6,FALSE))</f>
        <v>0</v>
      </c>
      <c r="I339">
        <f>IF(A339=0,0,+VLOOKUP($A339,'по изворима и контима'!$A$12:H$499,7,FALSE))</f>
        <v>0</v>
      </c>
      <c r="J339">
        <f>IF(A339=0,0,+VLOOKUP($A339,'по изворима и контима'!$A$12:I$499,8,FALSE))</f>
        <v>0</v>
      </c>
      <c r="K339">
        <f>IF(B339=0,0,+VLOOKUP($A339,'по изворима и контима'!$A$12:J$499,9,FALSE))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контима'!$A$12:R$499,COLUMN('по изворима и контима'!P:P),FALSE))</f>
        <v>0</v>
      </c>
    </row>
    <row r="340" spans="1:15" x14ac:dyDescent="0.25">
      <c r="A340">
        <f>+IF(ISBLANK('по изворима и контима'!D348)=TRUE,0,1)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контима'!$A$12:D$499,4,FALSE))</f>
        <v>0</v>
      </c>
      <c r="G340">
        <f>IF(A340=0,0,+VLOOKUP($A340,'по изворима и контима'!$A$12:G$499,5,FALSE))</f>
        <v>0</v>
      </c>
      <c r="H340">
        <f>IF(A340=0,0,+VLOOKUP($A340,'по изворима и контима'!$A$12:H$499,6,FALSE))</f>
        <v>0</v>
      </c>
      <c r="I340">
        <f>IF(A340=0,0,+VLOOKUP($A340,'по изворима и контима'!$A$12:H$499,7,FALSE))</f>
        <v>0</v>
      </c>
      <c r="J340">
        <f>IF(A340=0,0,+VLOOKUP($A340,'по изворима и контима'!$A$12:I$499,8,FALSE))</f>
        <v>0</v>
      </c>
      <c r="K340">
        <f>IF(B340=0,0,+VLOOKUP($A340,'по изворима и контима'!$A$12:J$499,9,FALSE))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контима'!$A$12:L$499,COLUMN('по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контима'!$A$12:D$499,4,FALSE))</f>
        <v>0</v>
      </c>
      <c r="G341">
        <f>IF(A341=0,0,+VLOOKUP($A341,'по изворима и контима'!$A$12:G$499,5,FALSE))</f>
        <v>0</v>
      </c>
      <c r="H341">
        <f>IF(A341=0,0,+VLOOKUP($A341,'по изворима и контима'!$A$12:H$499,6,FALSE))</f>
        <v>0</v>
      </c>
      <c r="I341">
        <f>IF(A341=0,0,+VLOOKUP($A341,'по изворима и контима'!$A$12:H$499,7,FALSE))</f>
        <v>0</v>
      </c>
      <c r="J341">
        <f>IF(A341=0,0,+VLOOKUP($A341,'по изворима и контима'!$A$12:I$499,8,FALSE))</f>
        <v>0</v>
      </c>
      <c r="K341">
        <f>IF(B341=0,0,+VLOOKUP($A341,'по изворима и контима'!$A$12:J$499,9,FALSE))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контима'!$A$12:R$499,COLUMN('по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контима'!$A$12:D$499,4,FALSE))</f>
        <v>0</v>
      </c>
      <c r="G342">
        <f>IF(A342=0,0,+VLOOKUP($A342,'по изворима и контима'!$A$12:G$499,5,FALSE))</f>
        <v>0</v>
      </c>
      <c r="H342">
        <f>IF(A342=0,0,+VLOOKUP($A342,'по изворима и контима'!$A$12:H$499,6,FALSE))</f>
        <v>0</v>
      </c>
      <c r="I342">
        <f>IF(A342=0,0,+VLOOKUP($A342,'по изворима и контима'!$A$12:H$499,7,FALSE))</f>
        <v>0</v>
      </c>
      <c r="J342">
        <f>IF(A342=0,0,+VLOOKUP($A342,'по изворима и контима'!$A$12:I$499,8,FALSE))</f>
        <v>0</v>
      </c>
      <c r="K342">
        <f>IF(B342=0,0,+VLOOKUP($A342,'по изворима и контима'!$A$12:J$499,9,FALSE))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контима'!$A$12:R$499,COLUMN('по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контима'!$A$12:D$499,4,FALSE))</f>
        <v>0</v>
      </c>
      <c r="G343">
        <f>IF(A343=0,0,+VLOOKUP($A343,'по изворима и контима'!$A$12:G$499,5,FALSE))</f>
        <v>0</v>
      </c>
      <c r="H343">
        <f>IF(A343=0,0,+VLOOKUP($A343,'по изворима и контима'!$A$12:H$499,6,FALSE))</f>
        <v>0</v>
      </c>
      <c r="I343">
        <f>IF(A343=0,0,+VLOOKUP($A343,'по изворима и контима'!$A$12:H$499,7,FALSE))</f>
        <v>0</v>
      </c>
      <c r="J343">
        <f>IF(A343=0,0,+VLOOKUP($A343,'по изворима и контима'!$A$12:I$499,8,FALSE))</f>
        <v>0</v>
      </c>
      <c r="K343">
        <f>IF(B343=0,0,+VLOOKUP($A343,'по изворима и контима'!$A$12:J$499,9,FALSE))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контима'!$A$12:R$499,COLUMN('по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контима'!$A$12:D$499,4,FALSE))</f>
        <v>0</v>
      </c>
      <c r="G344">
        <f>IF(A344=0,0,+VLOOKUP($A344,'по изворима и контима'!$A$12:G$499,5,FALSE))</f>
        <v>0</v>
      </c>
      <c r="H344">
        <f>IF(A344=0,0,+VLOOKUP($A344,'по изворима и контима'!$A$12:H$499,6,FALSE))</f>
        <v>0</v>
      </c>
      <c r="I344">
        <f>IF(A344=0,0,+VLOOKUP($A344,'по изворима и контима'!$A$12:H$499,7,FALSE))</f>
        <v>0</v>
      </c>
      <c r="J344">
        <f>IF(A344=0,0,+VLOOKUP($A344,'по изворима и контима'!$A$12:I$499,8,FALSE))</f>
        <v>0</v>
      </c>
      <c r="K344">
        <f>IF(B344=0,0,+VLOOKUP($A344,'по изворима и контима'!$A$12:J$499,9,FALSE))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контима'!$A$12:R$499,COLUMN('по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контима'!$A$12:D$499,4,FALSE))</f>
        <v>0</v>
      </c>
      <c r="G345">
        <f>IF(A345=0,0,+VLOOKUP($A345,'по изворима и контима'!$A$12:G$499,5,FALSE))</f>
        <v>0</v>
      </c>
      <c r="H345">
        <f>IF(A345=0,0,+VLOOKUP($A345,'по изворима и контима'!$A$12:H$499,6,FALSE))</f>
        <v>0</v>
      </c>
      <c r="I345">
        <f>IF(A345=0,0,+VLOOKUP($A345,'по изворима и контима'!$A$12:H$499,7,FALSE))</f>
        <v>0</v>
      </c>
      <c r="J345">
        <f>IF(A345=0,0,+VLOOKUP($A345,'по изворима и контима'!$A$12:I$499,8,FALSE))</f>
        <v>0</v>
      </c>
      <c r="K345">
        <f>IF(B345=0,0,+VLOOKUP($A345,'по изворима и контима'!$A$12:J$499,9,FALSE))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контима'!$A$12:R$499,COLUMN('по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контима'!$A$12:D$499,4,FALSE))</f>
        <v>0</v>
      </c>
      <c r="G346">
        <f>IF(A346=0,0,+VLOOKUP($A346,'по изворима и контима'!$A$12:G$499,5,FALSE))</f>
        <v>0</v>
      </c>
      <c r="H346">
        <f>IF(A346=0,0,+VLOOKUP($A346,'по изворима и контима'!$A$12:H$499,6,FALSE))</f>
        <v>0</v>
      </c>
      <c r="I346">
        <f>IF(A346=0,0,+VLOOKUP($A346,'по изворима и контима'!$A$12:H$499,7,FALSE))</f>
        <v>0</v>
      </c>
      <c r="J346">
        <f>IF(A346=0,0,+VLOOKUP($A346,'по изворима и контима'!$A$12:I$499,8,FALSE))</f>
        <v>0</v>
      </c>
      <c r="K346">
        <f>IF(B346=0,0,+VLOOKUP($A346,'по изворима и контима'!$A$12:J$499,9,FALSE))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контима'!$A$12:R$499,COLUMN('по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контима'!$A$12:D$499,4,FALSE))</f>
        <v>0</v>
      </c>
      <c r="G347">
        <f>IF(A347=0,0,+VLOOKUP($A347,'по изворима и контима'!$A$12:G$499,5,FALSE))</f>
        <v>0</v>
      </c>
      <c r="H347">
        <f>IF(A347=0,0,+VLOOKUP($A347,'по изворима и контима'!$A$12:H$499,6,FALSE))</f>
        <v>0</v>
      </c>
      <c r="I347">
        <f>IF(A347=0,0,+VLOOKUP($A347,'по изворима и контима'!$A$12:H$499,7,FALSE))</f>
        <v>0</v>
      </c>
      <c r="J347">
        <f>IF(A347=0,0,+VLOOKUP($A347,'по изворима и контима'!$A$12:I$499,8,FALSE))</f>
        <v>0</v>
      </c>
      <c r="K347">
        <f>IF(B347=0,0,+VLOOKUP($A347,'по изворима и контима'!$A$12:J$499,9,FALSE))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контима'!$A$12:L$499,COLUMN('по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контима'!$A$12:D$499,4,FALSE))</f>
        <v>0</v>
      </c>
      <c r="G348">
        <f>IF(A348=0,0,+VLOOKUP($A348,'по изворима и контима'!$A$12:G$499,5,FALSE))</f>
        <v>0</v>
      </c>
      <c r="H348">
        <f>IF(A348=0,0,+VLOOKUP($A348,'по изворима и контима'!$A$12:H$499,6,FALSE))</f>
        <v>0</v>
      </c>
      <c r="I348">
        <f>IF(A348=0,0,+VLOOKUP($A348,'по изворима и контима'!$A$12:H$499,7,FALSE))</f>
        <v>0</v>
      </c>
      <c r="J348">
        <f>IF(A348=0,0,+VLOOKUP($A348,'по изворима и контима'!$A$12:I$499,8,FALSE))</f>
        <v>0</v>
      </c>
      <c r="K348">
        <f>IF(B348=0,0,+VLOOKUP($A348,'по изворима и контима'!$A$12:J$499,9,FALSE))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контима'!$A$12:R$499,COLUMN('по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контима'!$A$12:D$499,4,FALSE))</f>
        <v>0</v>
      </c>
      <c r="G349">
        <f>IF(A349=0,0,+VLOOKUP($A349,'по изворима и контима'!$A$12:G$499,5,FALSE))</f>
        <v>0</v>
      </c>
      <c r="H349">
        <f>IF(A349=0,0,+VLOOKUP($A349,'по изворима и контима'!$A$12:H$499,6,FALSE))</f>
        <v>0</v>
      </c>
      <c r="I349">
        <f>IF(A349=0,0,+VLOOKUP($A349,'по изворима и контима'!$A$12:H$499,7,FALSE))</f>
        <v>0</v>
      </c>
      <c r="J349">
        <f>IF(A349=0,0,+VLOOKUP($A349,'по изворима и контима'!$A$12:I$499,8,FALSE))</f>
        <v>0</v>
      </c>
      <c r="K349">
        <f>IF(B349=0,0,+VLOOKUP($A349,'по изворима и контима'!$A$12:J$499,9,FALSE))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контима'!$A$12:R$499,COLUMN('по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контима'!$A$12:D$499,4,FALSE))</f>
        <v>0</v>
      </c>
      <c r="G350">
        <f>IF(A350=0,0,+VLOOKUP($A350,'по изворима и контима'!$A$12:G$499,5,FALSE))</f>
        <v>0</v>
      </c>
      <c r="H350">
        <f>IF(A350=0,0,+VLOOKUP($A350,'по изворима и контима'!$A$12:H$499,6,FALSE))</f>
        <v>0</v>
      </c>
      <c r="I350">
        <f>IF(A350=0,0,+VLOOKUP($A350,'по изворима и контима'!$A$12:H$499,7,FALSE))</f>
        <v>0</v>
      </c>
      <c r="J350">
        <f>IF(A350=0,0,+VLOOKUP($A350,'по изворима и контима'!$A$12:I$499,8,FALSE))</f>
        <v>0</v>
      </c>
      <c r="K350">
        <f>IF(B350=0,0,+VLOOKUP($A350,'по изворима и контима'!$A$12:J$499,9,FALSE))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контима'!$A$12:R$499,COLUMN('по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контима'!$A$12:D$499,4,FALSE))</f>
        <v>0</v>
      </c>
      <c r="G351">
        <f>IF(A351=0,0,+VLOOKUP($A351,'по изворима и контима'!$A$12:G$499,5,FALSE))</f>
        <v>0</v>
      </c>
      <c r="H351">
        <f>IF(A351=0,0,+VLOOKUP($A351,'по изворима и контима'!$A$12:H$499,6,FALSE))</f>
        <v>0</v>
      </c>
      <c r="I351">
        <f>IF(A351=0,0,+VLOOKUP($A351,'по изворима и контима'!$A$12:H$499,7,FALSE))</f>
        <v>0</v>
      </c>
      <c r="J351">
        <f>IF(A351=0,0,+VLOOKUP($A351,'по изворима и контима'!$A$12:I$499,8,FALSE))</f>
        <v>0</v>
      </c>
      <c r="K351">
        <f>IF(B351=0,0,+VLOOKUP($A351,'по изворима и контима'!$A$12:J$499,9,FALSE))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контима'!$A$12:R$499,COLUMN('по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контима'!$A$12:D$499,4,FALSE))</f>
        <v>0</v>
      </c>
      <c r="G352">
        <f>IF(A352=0,0,+VLOOKUP($A352,'по изворима и контима'!$A$12:G$499,5,FALSE))</f>
        <v>0</v>
      </c>
      <c r="H352">
        <f>IF(A352=0,0,+VLOOKUP($A352,'по изворима и контима'!$A$12:H$499,6,FALSE))</f>
        <v>0</v>
      </c>
      <c r="I352">
        <f>IF(A352=0,0,+VLOOKUP($A352,'по изворима и контима'!$A$12:H$499,7,FALSE))</f>
        <v>0</v>
      </c>
      <c r="J352">
        <f>IF(A352=0,0,+VLOOKUP($A352,'по изворима и контима'!$A$12:I$499,8,FALSE))</f>
        <v>0</v>
      </c>
      <c r="K352">
        <f>IF(B352=0,0,+VLOOKUP($A352,'по изворима и контима'!$A$12:J$499,9,FALSE))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контима'!$A$12:R$499,COLUMN('по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контима'!$A$12:D$499,4,FALSE))</f>
        <v>0</v>
      </c>
      <c r="G353">
        <f>IF(A353=0,0,+VLOOKUP($A353,'по изворима и контима'!$A$12:G$499,5,FALSE))</f>
        <v>0</v>
      </c>
      <c r="H353">
        <f>IF(A353=0,0,+VLOOKUP($A353,'по изворима и контима'!$A$12:H$499,6,FALSE))</f>
        <v>0</v>
      </c>
      <c r="I353">
        <f>IF(A353=0,0,+VLOOKUP($A353,'по изворима и контима'!$A$12:H$499,7,FALSE))</f>
        <v>0</v>
      </c>
      <c r="J353">
        <f>IF(A353=0,0,+VLOOKUP($A353,'по изворима и контима'!$A$12:I$499,8,FALSE))</f>
        <v>0</v>
      </c>
      <c r="K353">
        <f>IF(B353=0,0,+VLOOKUP($A353,'по изворима и контима'!$A$12:J$499,9,FALSE))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контима'!$A$12:R$499,COLUMN('по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контима'!$A$12:D$499,4,FALSE))</f>
        <v>0</v>
      </c>
      <c r="G354">
        <f>IF(A354=0,0,+VLOOKUP($A354,'по изворима и контима'!$A$12:G$499,5,FALSE))</f>
        <v>0</v>
      </c>
      <c r="H354">
        <f>IF(A354=0,0,+VLOOKUP($A354,'по изворима и контима'!$A$12:H$499,6,FALSE))</f>
        <v>0</v>
      </c>
      <c r="I354">
        <f>IF(A354=0,0,+VLOOKUP($A354,'по изворима и контима'!$A$12:H$499,7,FALSE))</f>
        <v>0</v>
      </c>
      <c r="J354">
        <f>IF(A354=0,0,+VLOOKUP($A354,'по изворима и контима'!$A$12:I$499,8,FALSE))</f>
        <v>0</v>
      </c>
      <c r="K354">
        <f>IF(B354=0,0,+VLOOKUP($A354,'по изворима и контима'!$A$12:J$499,9,FALSE))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контима'!$A$12:L$499,COLUMN('по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контима'!$A$12:D$499,4,FALSE))</f>
        <v>0</v>
      </c>
      <c r="G355">
        <f>IF(A355=0,0,+VLOOKUP($A355,'по изворима и контима'!$A$12:G$499,5,FALSE))</f>
        <v>0</v>
      </c>
      <c r="H355">
        <f>IF(A355=0,0,+VLOOKUP($A355,'по изворима и контима'!$A$12:H$499,6,FALSE))</f>
        <v>0</v>
      </c>
      <c r="I355">
        <f>IF(A355=0,0,+VLOOKUP($A355,'по изворима и контима'!$A$12:H$499,7,FALSE))</f>
        <v>0</v>
      </c>
      <c r="J355">
        <f>IF(A355=0,0,+VLOOKUP($A355,'по изворима и контима'!$A$12:I$499,8,FALSE))</f>
        <v>0</v>
      </c>
      <c r="K355">
        <f>IF(B355=0,0,+VLOOKUP($A355,'по изворима и контима'!$A$12:J$499,9,FALSE))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контима'!$A$12:R$499,COLUMN('по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контима'!$A$12:D$499,4,FALSE))</f>
        <v>0</v>
      </c>
      <c r="G356">
        <f>IF(A356=0,0,+VLOOKUP($A356,'по изворима и контима'!$A$12:G$499,5,FALSE))</f>
        <v>0</v>
      </c>
      <c r="H356">
        <f>IF(A356=0,0,+VLOOKUP($A356,'по изворима и контима'!$A$12:H$499,6,FALSE))</f>
        <v>0</v>
      </c>
      <c r="I356">
        <f>IF(A356=0,0,+VLOOKUP($A356,'по изворима и контима'!$A$12:H$499,7,FALSE))</f>
        <v>0</v>
      </c>
      <c r="J356">
        <f>IF(A356=0,0,+VLOOKUP($A356,'по изворима и контима'!$A$12:I$499,8,FALSE))</f>
        <v>0</v>
      </c>
      <c r="K356">
        <f>IF(B356=0,0,+VLOOKUP($A356,'по изворима и контима'!$A$12:J$499,9,FALSE))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контима'!$A$12:R$499,COLUMN('по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контима'!$A$12:D$499,4,FALSE))</f>
        <v>0</v>
      </c>
      <c r="G357">
        <f>IF(A357=0,0,+VLOOKUP($A357,'по изворима и контима'!$A$12:G$499,5,FALSE))</f>
        <v>0</v>
      </c>
      <c r="H357">
        <f>IF(A357=0,0,+VLOOKUP($A357,'по изворима и контима'!$A$12:H$499,6,FALSE))</f>
        <v>0</v>
      </c>
      <c r="I357">
        <f>IF(A357=0,0,+VLOOKUP($A357,'по изворима и контима'!$A$12:H$499,7,FALSE))</f>
        <v>0</v>
      </c>
      <c r="J357">
        <f>IF(A357=0,0,+VLOOKUP($A357,'по изворима и контима'!$A$12:I$499,8,FALSE))</f>
        <v>0</v>
      </c>
      <c r="K357">
        <f>IF(B357=0,0,+VLOOKUP($A357,'по изворима и контима'!$A$12:J$499,9,FALSE))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контима'!$A$12:R$499,COLUMN('по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контима'!$A$12:D$499,4,FALSE))</f>
        <v>0</v>
      </c>
      <c r="G358">
        <f>IF(A358=0,0,+VLOOKUP($A358,'по изворима и контима'!$A$12:G$499,5,FALSE))</f>
        <v>0</v>
      </c>
      <c r="H358">
        <f>IF(A358=0,0,+VLOOKUP($A358,'по изворима и контима'!$A$12:H$499,6,FALSE))</f>
        <v>0</v>
      </c>
      <c r="I358">
        <f>IF(A358=0,0,+VLOOKUP($A358,'по изворима и контима'!$A$12:H$499,7,FALSE))</f>
        <v>0</v>
      </c>
      <c r="J358">
        <f>IF(A358=0,0,+VLOOKUP($A358,'по изворима и контима'!$A$12:I$499,8,FALSE))</f>
        <v>0</v>
      </c>
      <c r="K358">
        <f>IF(B358=0,0,+VLOOKUP($A358,'по изворима и контима'!$A$12:J$499,9,FALSE))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контима'!$A$12:R$499,COLUMN('по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контима'!$A$12:D$499,4,FALSE))</f>
        <v>0</v>
      </c>
      <c r="G359">
        <f>IF(A359=0,0,+VLOOKUP($A359,'по изворима и контима'!$A$12:G$499,5,FALSE))</f>
        <v>0</v>
      </c>
      <c r="H359">
        <f>IF(A359=0,0,+VLOOKUP($A359,'по изворима и контима'!$A$12:H$499,6,FALSE))</f>
        <v>0</v>
      </c>
      <c r="I359">
        <f>IF(A359=0,0,+VLOOKUP($A359,'по изворима и контима'!$A$12:H$499,7,FALSE))</f>
        <v>0</v>
      </c>
      <c r="J359">
        <f>IF(A359=0,0,+VLOOKUP($A359,'по изворима и контима'!$A$12:I$499,8,FALSE))</f>
        <v>0</v>
      </c>
      <c r="K359">
        <f>IF(B359=0,0,+VLOOKUP($A359,'по изворима и контима'!$A$12:J$499,9,FALSE))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контима'!$A$12:R$499,COLUMN('по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контима'!$A$12:D$499,4,FALSE))</f>
        <v>0</v>
      </c>
      <c r="G360">
        <f>IF(A360=0,0,+VLOOKUP($A360,'по изворима и контима'!$A$12:G$499,5,FALSE))</f>
        <v>0</v>
      </c>
      <c r="H360">
        <f>IF(A360=0,0,+VLOOKUP($A360,'по изворима и контима'!$A$12:H$499,6,FALSE))</f>
        <v>0</v>
      </c>
      <c r="I360">
        <f>IF(A360=0,0,+VLOOKUP($A360,'по изворима и контима'!$A$12:H$499,7,FALSE))</f>
        <v>0</v>
      </c>
      <c r="J360">
        <f>IF(A360=0,0,+VLOOKUP($A360,'по изворима и контима'!$A$12:I$499,8,FALSE))</f>
        <v>0</v>
      </c>
      <c r="K360">
        <f>IF(B360=0,0,+VLOOKUP($A360,'по изворима и контима'!$A$12:J$499,9,FALSE))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контима'!$A$12:R$499,COLUMN('по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контима'!$A$12:D$499,4,FALSE))</f>
        <v>0</v>
      </c>
      <c r="G361">
        <f>IF(A361=0,0,+VLOOKUP($A361,'по изворима и контима'!$A$12:G$499,5,FALSE))</f>
        <v>0</v>
      </c>
      <c r="H361">
        <f>IF(A361=0,0,+VLOOKUP($A361,'по изворима и контима'!$A$12:H$499,6,FALSE))</f>
        <v>0</v>
      </c>
      <c r="I361">
        <f>IF(A361=0,0,+VLOOKUP($A361,'по изворима и контима'!$A$12:H$499,7,FALSE))</f>
        <v>0</v>
      </c>
      <c r="J361">
        <f>IF(A361=0,0,+VLOOKUP($A361,'по изворима и контима'!$A$12:I$499,8,FALSE))</f>
        <v>0</v>
      </c>
      <c r="K361">
        <f>IF(B361=0,0,+VLOOKUP($A361,'по изворима и контима'!$A$12:J$499,9,FALSE))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контима'!$A$12:L$499,COLUMN('по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контима'!$A$12:D$499,4,FALSE))</f>
        <v>0</v>
      </c>
      <c r="G362">
        <f>IF(A362=0,0,+VLOOKUP($A362,'по изворима и контима'!$A$12:G$499,5,FALSE))</f>
        <v>0</v>
      </c>
      <c r="H362">
        <f>IF(A362=0,0,+VLOOKUP($A362,'по изворима и контима'!$A$12:H$499,6,FALSE))</f>
        <v>0</v>
      </c>
      <c r="I362">
        <f>IF(A362=0,0,+VLOOKUP($A362,'по изворима и контима'!$A$12:H$499,7,FALSE))</f>
        <v>0</v>
      </c>
      <c r="J362">
        <f>IF(A362=0,0,+VLOOKUP($A362,'по изворима и контима'!$A$12:I$499,8,FALSE))</f>
        <v>0</v>
      </c>
      <c r="K362">
        <f>IF(B362=0,0,+VLOOKUP($A362,'по изворима и контима'!$A$12:J$499,9,FALSE))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контима'!$A$12:R$499,COLUMN('по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контима'!$A$12:D$499,4,FALSE))</f>
        <v>0</v>
      </c>
      <c r="G363">
        <f>IF(A363=0,0,+VLOOKUP($A363,'по изворима и контима'!$A$12:G$499,5,FALSE))</f>
        <v>0</v>
      </c>
      <c r="H363">
        <f>IF(A363=0,0,+VLOOKUP($A363,'по изворима и контима'!$A$12:H$499,6,FALSE))</f>
        <v>0</v>
      </c>
      <c r="I363">
        <f>IF(A363=0,0,+VLOOKUP($A363,'по изворима и контима'!$A$12:H$499,7,FALSE))</f>
        <v>0</v>
      </c>
      <c r="J363">
        <f>IF(A363=0,0,+VLOOKUP($A363,'по изворима и контима'!$A$12:I$499,8,FALSE))</f>
        <v>0</v>
      </c>
      <c r="K363">
        <f>IF(B363=0,0,+VLOOKUP($A363,'по изворима и контима'!$A$12:J$499,9,FALSE))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контима'!$A$12:R$499,COLUMN('по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контима'!$A$12:D$499,4,FALSE))</f>
        <v>0</v>
      </c>
      <c r="G364">
        <f>IF(A364=0,0,+VLOOKUP($A364,'по изворима и контима'!$A$12:G$499,5,FALSE))</f>
        <v>0</v>
      </c>
      <c r="H364">
        <f>IF(A364=0,0,+VLOOKUP($A364,'по изворима и контима'!$A$12:H$499,6,FALSE))</f>
        <v>0</v>
      </c>
      <c r="I364">
        <f>IF(A364=0,0,+VLOOKUP($A364,'по изворима и контима'!$A$12:H$499,7,FALSE))</f>
        <v>0</v>
      </c>
      <c r="J364">
        <f>IF(A364=0,0,+VLOOKUP($A364,'по изворима и контима'!$A$12:I$499,8,FALSE))</f>
        <v>0</v>
      </c>
      <c r="K364">
        <f>IF(B364=0,0,+VLOOKUP($A364,'по изворима и контима'!$A$12:J$499,9,FALSE))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контима'!$A$12:R$499,COLUMN('по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контима'!$A$12:D$499,4,FALSE))</f>
        <v>0</v>
      </c>
      <c r="G365">
        <f>IF(A365=0,0,+VLOOKUP($A365,'по изворима и контима'!$A$12:G$499,5,FALSE))</f>
        <v>0</v>
      </c>
      <c r="H365">
        <f>IF(A365=0,0,+VLOOKUP($A365,'по изворима и контима'!$A$12:H$499,6,FALSE))</f>
        <v>0</v>
      </c>
      <c r="I365">
        <f>IF(A365=0,0,+VLOOKUP($A365,'по изворима и контима'!$A$12:H$499,7,FALSE))</f>
        <v>0</v>
      </c>
      <c r="J365">
        <f>IF(A365=0,0,+VLOOKUP($A365,'по изворима и контима'!$A$12:I$499,8,FALSE))</f>
        <v>0</v>
      </c>
      <c r="K365">
        <f>IF(B365=0,0,+VLOOKUP($A365,'по изворима и контима'!$A$12:J$499,9,FALSE))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контима'!$A$12:R$499,COLUMN('по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контима'!$A$12:D$499,4,FALSE))</f>
        <v>0</v>
      </c>
      <c r="G366">
        <f>IF(A366=0,0,+VLOOKUP($A366,'по изворима и контима'!$A$12:G$499,5,FALSE))</f>
        <v>0</v>
      </c>
      <c r="H366">
        <f>IF(A366=0,0,+VLOOKUP($A366,'по изворима и контима'!$A$12:H$499,6,FALSE))</f>
        <v>0</v>
      </c>
      <c r="I366">
        <f>IF(A366=0,0,+VLOOKUP($A366,'по изворима и контима'!$A$12:H$499,7,FALSE))</f>
        <v>0</v>
      </c>
      <c r="J366">
        <f>IF(A366=0,0,+VLOOKUP($A366,'по изворима и контима'!$A$12:I$499,8,FALSE))</f>
        <v>0</v>
      </c>
      <c r="K366">
        <f>IF(B366=0,0,+VLOOKUP($A366,'по изворима и контима'!$A$12:J$499,9,FALSE))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контима'!$A$12:R$499,COLUMN('по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контима'!$A$12:D$499,4,FALSE))</f>
        <v>0</v>
      </c>
      <c r="G367">
        <f>IF(A367=0,0,+VLOOKUP($A367,'по изворима и контима'!$A$12:G$499,5,FALSE))</f>
        <v>0</v>
      </c>
      <c r="H367">
        <f>IF(A367=0,0,+VLOOKUP($A367,'по изворима и контима'!$A$12:H$499,6,FALSE))</f>
        <v>0</v>
      </c>
      <c r="I367">
        <f>IF(A367=0,0,+VLOOKUP($A367,'по изворима и контима'!$A$12:H$499,7,FALSE))</f>
        <v>0</v>
      </c>
      <c r="J367">
        <f>IF(A367=0,0,+VLOOKUP($A367,'по изворима и контима'!$A$12:I$499,8,FALSE))</f>
        <v>0</v>
      </c>
      <c r="K367">
        <f>IF(B367=0,0,+VLOOKUP($A367,'по изворима и контима'!$A$12:J$499,9,FALSE))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контима'!$A$12:R$499,COLUMN('по изворима и контима'!P:P),FALSE))</f>
        <v>0</v>
      </c>
    </row>
    <row r="368" spans="1:15" x14ac:dyDescent="0.25">
      <c r="A368">
        <f>+IF(ISBLANK('по изворима и контима'!D376)=TRUE,0,1)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контима'!$A$12:D$499,4,FALSE))</f>
        <v>0</v>
      </c>
      <c r="G368">
        <f>IF(A368=0,0,+VLOOKUP($A368,'по изворима и контима'!$A$12:G$499,5,FALSE))</f>
        <v>0</v>
      </c>
      <c r="H368">
        <f>IF(A368=0,0,+VLOOKUP($A368,'по изворима и контима'!$A$12:H$499,6,FALSE))</f>
        <v>0</v>
      </c>
      <c r="I368">
        <f>IF(A368=0,0,+VLOOKUP($A368,'по изворима и контима'!$A$12:H$499,7,FALSE))</f>
        <v>0</v>
      </c>
      <c r="J368">
        <f>IF(A368=0,0,+VLOOKUP($A368,'по изворима и контима'!$A$12:I$499,8,FALSE))</f>
        <v>0</v>
      </c>
      <c r="K368">
        <f>IF(B368=0,0,+VLOOKUP($A368,'по изворима и контима'!$A$12:J$499,9,FALSE))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контима'!$A$12:L$499,COLUMN('по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контима'!$A$12:D$499,4,FALSE))</f>
        <v>0</v>
      </c>
      <c r="G369">
        <f>IF(A369=0,0,+VLOOKUP($A369,'по изворима и контима'!$A$12:G$499,5,FALSE))</f>
        <v>0</v>
      </c>
      <c r="H369">
        <f>IF(A369=0,0,+VLOOKUP($A369,'по изворима и контима'!$A$12:H$499,6,FALSE))</f>
        <v>0</v>
      </c>
      <c r="I369">
        <f>IF(A369=0,0,+VLOOKUP($A369,'по изворима и контима'!$A$12:H$499,7,FALSE))</f>
        <v>0</v>
      </c>
      <c r="J369">
        <f>IF(A369=0,0,+VLOOKUP($A369,'по изворима и контима'!$A$12:I$499,8,FALSE))</f>
        <v>0</v>
      </c>
      <c r="K369">
        <f>IF(B369=0,0,+VLOOKUP($A369,'по изворима и контима'!$A$12:J$499,9,FALSE))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контима'!$A$12:R$499,COLUMN('по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контима'!$A$12:D$499,4,FALSE))</f>
        <v>0</v>
      </c>
      <c r="G370">
        <f>IF(A370=0,0,+VLOOKUP($A370,'по изворима и контима'!$A$12:G$499,5,FALSE))</f>
        <v>0</v>
      </c>
      <c r="H370">
        <f>IF(A370=0,0,+VLOOKUP($A370,'по изворима и контима'!$A$12:H$499,6,FALSE))</f>
        <v>0</v>
      </c>
      <c r="I370">
        <f>IF(A370=0,0,+VLOOKUP($A370,'по изворима и контима'!$A$12:H$499,7,FALSE))</f>
        <v>0</v>
      </c>
      <c r="J370">
        <f>IF(A370=0,0,+VLOOKUP($A370,'по изворима и контима'!$A$12:I$499,8,FALSE))</f>
        <v>0</v>
      </c>
      <c r="K370">
        <f>IF(B370=0,0,+VLOOKUP($A370,'по изворима и контима'!$A$12:J$499,9,FALSE))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контима'!$A$12:R$499,COLUMN('по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контима'!$A$12:D$499,4,FALSE))</f>
        <v>0</v>
      </c>
      <c r="G371">
        <f>IF(A371=0,0,+VLOOKUP($A371,'по изворима и контима'!$A$12:G$499,5,FALSE))</f>
        <v>0</v>
      </c>
      <c r="H371">
        <f>IF(A371=0,0,+VLOOKUP($A371,'по изворима и контима'!$A$12:H$499,6,FALSE))</f>
        <v>0</v>
      </c>
      <c r="I371">
        <f>IF(A371=0,0,+VLOOKUP($A371,'по изворима и контима'!$A$12:H$499,7,FALSE))</f>
        <v>0</v>
      </c>
      <c r="J371">
        <f>IF(A371=0,0,+VLOOKUP($A371,'по изворима и контима'!$A$12:I$499,8,FALSE))</f>
        <v>0</v>
      </c>
      <c r="K371">
        <f>IF(B371=0,0,+VLOOKUP($A371,'по изворима и контима'!$A$12:J$499,9,FALSE))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контима'!$A$12:R$499,COLUMN('по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контима'!$A$12:D$499,4,FALSE))</f>
        <v>0</v>
      </c>
      <c r="G372">
        <f>IF(A372=0,0,+VLOOKUP($A372,'по изворима и контима'!$A$12:G$499,5,FALSE))</f>
        <v>0</v>
      </c>
      <c r="H372">
        <f>IF(A372=0,0,+VLOOKUP($A372,'по изворима и контима'!$A$12:H$499,6,FALSE))</f>
        <v>0</v>
      </c>
      <c r="I372">
        <f>IF(A372=0,0,+VLOOKUP($A372,'по изворима и контима'!$A$12:H$499,7,FALSE))</f>
        <v>0</v>
      </c>
      <c r="J372">
        <f>IF(A372=0,0,+VLOOKUP($A372,'по изворима и контима'!$A$12:I$499,8,FALSE))</f>
        <v>0</v>
      </c>
      <c r="K372">
        <f>IF(B372=0,0,+VLOOKUP($A372,'по изворима и контима'!$A$12:J$499,9,FALSE))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контима'!$A$12:R$499,COLUMN('по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контима'!$A$12:D$499,4,FALSE))</f>
        <v>0</v>
      </c>
      <c r="G373">
        <f>IF(A373=0,0,+VLOOKUP($A373,'по изворима и контима'!$A$12:G$499,5,FALSE))</f>
        <v>0</v>
      </c>
      <c r="H373">
        <f>IF(A373=0,0,+VLOOKUP($A373,'по изворима и контима'!$A$12:H$499,6,FALSE))</f>
        <v>0</v>
      </c>
      <c r="I373">
        <f>IF(A373=0,0,+VLOOKUP($A373,'по изворима и контима'!$A$12:H$499,7,FALSE))</f>
        <v>0</v>
      </c>
      <c r="J373">
        <f>IF(A373=0,0,+VLOOKUP($A373,'по изворима и контима'!$A$12:I$499,8,FALSE))</f>
        <v>0</v>
      </c>
      <c r="K373">
        <f>IF(B373=0,0,+VLOOKUP($A373,'по изворима и контима'!$A$12:J$499,9,FALSE))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контима'!$A$12:R$499,COLUMN('по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контима'!$A$12:D$499,4,FALSE))</f>
        <v>0</v>
      </c>
      <c r="G374">
        <f>IF(A374=0,0,+VLOOKUP($A374,'по изворима и контима'!$A$12:G$499,5,FALSE))</f>
        <v>0</v>
      </c>
      <c r="H374">
        <f>IF(A374=0,0,+VLOOKUP($A374,'по изворима и контима'!$A$12:H$499,6,FALSE))</f>
        <v>0</v>
      </c>
      <c r="I374">
        <f>IF(A374=0,0,+VLOOKUP($A374,'по изворима и контима'!$A$12:H$499,7,FALSE))</f>
        <v>0</v>
      </c>
      <c r="J374">
        <f>IF(A374=0,0,+VLOOKUP($A374,'по изворима и контима'!$A$12:I$499,8,FALSE))</f>
        <v>0</v>
      </c>
      <c r="K374">
        <f>IF(B374=0,0,+VLOOKUP($A374,'по изворима и контима'!$A$12:J$499,9,FALSE))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контима'!$A$12:R$499,COLUMN('по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контима'!$A$12:D$499,4,FALSE))</f>
        <v>0</v>
      </c>
      <c r="G375">
        <f>IF(A375=0,0,+VLOOKUP($A375,'по изворима и контима'!$A$12:G$499,5,FALSE))</f>
        <v>0</v>
      </c>
      <c r="H375">
        <f>IF(A375=0,0,+VLOOKUP($A375,'по изворима и контима'!$A$12:H$499,6,FALSE))</f>
        <v>0</v>
      </c>
      <c r="I375">
        <f>IF(A375=0,0,+VLOOKUP($A375,'по изворима и контима'!$A$12:H$499,7,FALSE))</f>
        <v>0</v>
      </c>
      <c r="J375">
        <f>IF(A375=0,0,+VLOOKUP($A375,'по изворима и контима'!$A$12:I$499,8,FALSE))</f>
        <v>0</v>
      </c>
      <c r="K375">
        <f>IF(B375=0,0,+VLOOKUP($A375,'по изворима и контима'!$A$12:J$499,9,FALSE))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контима'!$A$12:L$499,COLUMN('по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контима'!$A$12:D$499,4,FALSE))</f>
        <v>0</v>
      </c>
      <c r="G376">
        <f>IF(A376=0,0,+VLOOKUP($A376,'по изворима и контима'!$A$12:G$499,5,FALSE))</f>
        <v>0</v>
      </c>
      <c r="H376">
        <f>IF(A376=0,0,+VLOOKUP($A376,'по изворима и контима'!$A$12:H$499,6,FALSE))</f>
        <v>0</v>
      </c>
      <c r="I376">
        <f>IF(A376=0,0,+VLOOKUP($A376,'по изворима и контима'!$A$12:H$499,7,FALSE))</f>
        <v>0</v>
      </c>
      <c r="J376">
        <f>IF(A376=0,0,+VLOOKUP($A376,'по изворима и контима'!$A$12:I$499,8,FALSE))</f>
        <v>0</v>
      </c>
      <c r="K376">
        <f>IF(B376=0,0,+VLOOKUP($A376,'по изворима и контима'!$A$12:J$499,9,FALSE))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контима'!$A$12:R$499,COLUMN('по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контима'!$A$12:D$499,4,FALSE))</f>
        <v>0</v>
      </c>
      <c r="G377">
        <f>IF(A377=0,0,+VLOOKUP($A377,'по изворима и контима'!$A$12:G$499,5,FALSE))</f>
        <v>0</v>
      </c>
      <c r="H377">
        <f>IF(A377=0,0,+VLOOKUP($A377,'по изворима и контима'!$A$12:H$499,6,FALSE))</f>
        <v>0</v>
      </c>
      <c r="I377">
        <f>IF(A377=0,0,+VLOOKUP($A377,'по изворима и контима'!$A$12:H$499,7,FALSE))</f>
        <v>0</v>
      </c>
      <c r="J377">
        <f>IF(A377=0,0,+VLOOKUP($A377,'по изворима и контима'!$A$12:I$499,8,FALSE))</f>
        <v>0</v>
      </c>
      <c r="K377">
        <f>IF(B377=0,0,+VLOOKUP($A377,'по изворима и контима'!$A$12:J$499,9,FALSE))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контима'!$A$12:R$499,COLUMN('по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контима'!$A$12:D$499,4,FALSE))</f>
        <v>0</v>
      </c>
      <c r="G378">
        <f>IF(A378=0,0,+VLOOKUP($A378,'по изворима и контима'!$A$12:G$499,5,FALSE))</f>
        <v>0</v>
      </c>
      <c r="H378">
        <f>IF(A378=0,0,+VLOOKUP($A378,'по изворима и контима'!$A$12:H$499,6,FALSE))</f>
        <v>0</v>
      </c>
      <c r="I378">
        <f>IF(A378=0,0,+VLOOKUP($A378,'по изворима и контима'!$A$12:H$499,7,FALSE))</f>
        <v>0</v>
      </c>
      <c r="J378">
        <f>IF(A378=0,0,+VLOOKUP($A378,'по изворима и контима'!$A$12:I$499,8,FALSE))</f>
        <v>0</v>
      </c>
      <c r="K378">
        <f>IF(B378=0,0,+VLOOKUP($A378,'по изворима и контима'!$A$12:J$499,9,FALSE))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контима'!$A$12:R$499,COLUMN('по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контима'!$A$12:D$499,4,FALSE))</f>
        <v>0</v>
      </c>
      <c r="G379">
        <f>IF(A379=0,0,+VLOOKUP($A379,'по изворима и контима'!$A$12:G$499,5,FALSE))</f>
        <v>0</v>
      </c>
      <c r="H379">
        <f>IF(A379=0,0,+VLOOKUP($A379,'по изворима и контима'!$A$12:H$499,6,FALSE))</f>
        <v>0</v>
      </c>
      <c r="I379">
        <f>IF(A379=0,0,+VLOOKUP($A379,'по изворима и контима'!$A$12:H$499,7,FALSE))</f>
        <v>0</v>
      </c>
      <c r="J379">
        <f>IF(A379=0,0,+VLOOKUP($A379,'по изворима и контима'!$A$12:I$499,8,FALSE))</f>
        <v>0</v>
      </c>
      <c r="K379">
        <f>IF(B379=0,0,+VLOOKUP($A379,'по изворима и контима'!$A$12:J$499,9,FALSE))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контима'!$A$12:R$499,COLUMN('по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контима'!$A$12:D$499,4,FALSE))</f>
        <v>0</v>
      </c>
      <c r="G380">
        <f>IF(A380=0,0,+VLOOKUP($A380,'по изворима и контима'!$A$12:G$499,5,FALSE))</f>
        <v>0</v>
      </c>
      <c r="H380">
        <f>IF(A380=0,0,+VLOOKUP($A380,'по изворима и контима'!$A$12:H$499,6,FALSE))</f>
        <v>0</v>
      </c>
      <c r="I380">
        <f>IF(A380=0,0,+VLOOKUP($A380,'по изворима и контима'!$A$12:H$499,7,FALSE))</f>
        <v>0</v>
      </c>
      <c r="J380">
        <f>IF(A380=0,0,+VLOOKUP($A380,'по изворима и контима'!$A$12:I$499,8,FALSE))</f>
        <v>0</v>
      </c>
      <c r="K380">
        <f>IF(B380=0,0,+VLOOKUP($A380,'по изворима и контима'!$A$12:J$499,9,FALSE))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контима'!$A$12:R$499,COLUMN('по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контима'!$A$12:D$499,4,FALSE))</f>
        <v>0</v>
      </c>
      <c r="G381">
        <f>IF(A381=0,0,+VLOOKUP($A381,'по изворима и контима'!$A$12:G$499,5,FALSE))</f>
        <v>0</v>
      </c>
      <c r="H381">
        <f>IF(A381=0,0,+VLOOKUP($A381,'по изворима и контима'!$A$12:H$499,6,FALSE))</f>
        <v>0</v>
      </c>
      <c r="I381">
        <f>IF(A381=0,0,+VLOOKUP($A381,'по изворима и контима'!$A$12:H$499,7,FALSE))</f>
        <v>0</v>
      </c>
      <c r="J381">
        <f>IF(A381=0,0,+VLOOKUP($A381,'по изворима и контима'!$A$12:I$499,8,FALSE))</f>
        <v>0</v>
      </c>
      <c r="K381">
        <f>IF(B381=0,0,+VLOOKUP($A381,'по изворима и контима'!$A$12:J$499,9,FALSE))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контима'!$A$12:R$499,COLUMN('по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контима'!$A$12:D$499,4,FALSE))</f>
        <v>0</v>
      </c>
      <c r="G382">
        <f>IF(A382=0,0,+VLOOKUP($A382,'по изворима и контима'!$A$12:G$499,5,FALSE))</f>
        <v>0</v>
      </c>
      <c r="H382">
        <f>IF(A382=0,0,+VLOOKUP($A382,'по изворима и контима'!$A$12:H$499,6,FALSE))</f>
        <v>0</v>
      </c>
      <c r="I382">
        <f>IF(A382=0,0,+VLOOKUP($A382,'по изворима и контима'!$A$12:H$499,7,FALSE))</f>
        <v>0</v>
      </c>
      <c r="J382">
        <f>IF(A382=0,0,+VLOOKUP($A382,'по изворима и контима'!$A$12:I$499,8,FALSE))</f>
        <v>0</v>
      </c>
      <c r="K382">
        <f>IF(B382=0,0,+VLOOKUP($A382,'по изворима и контима'!$A$12:J$499,9,FALSE))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контима'!$A$12:L$499,COLUMN('по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контима'!$A$12:D$499,4,FALSE))</f>
        <v>0</v>
      </c>
      <c r="G383">
        <f>IF(A383=0,0,+VLOOKUP($A383,'по изворима и контима'!$A$12:G$499,5,FALSE))</f>
        <v>0</v>
      </c>
      <c r="H383">
        <f>IF(A383=0,0,+VLOOKUP($A383,'по изворима и контима'!$A$12:H$499,6,FALSE))</f>
        <v>0</v>
      </c>
      <c r="I383">
        <f>IF(A383=0,0,+VLOOKUP($A383,'по изворима и контима'!$A$12:H$499,7,FALSE))</f>
        <v>0</v>
      </c>
      <c r="J383">
        <f>IF(A383=0,0,+VLOOKUP($A383,'по изворима и контима'!$A$12:I$499,8,FALSE))</f>
        <v>0</v>
      </c>
      <c r="K383">
        <f>IF(B383=0,0,+VLOOKUP($A383,'по изворима и контима'!$A$12:J$499,9,FALSE))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контима'!$A$12:R$499,COLUMN('по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контима'!$A$12:D$499,4,FALSE))</f>
        <v>0</v>
      </c>
      <c r="G384">
        <f>IF(A384=0,0,+VLOOKUP($A384,'по изворима и контима'!$A$12:G$499,5,FALSE))</f>
        <v>0</v>
      </c>
      <c r="H384">
        <f>IF(A384=0,0,+VLOOKUP($A384,'по изворима и контима'!$A$12:H$499,6,FALSE))</f>
        <v>0</v>
      </c>
      <c r="I384">
        <f>IF(A384=0,0,+VLOOKUP($A384,'по изворима и контима'!$A$12:H$499,7,FALSE))</f>
        <v>0</v>
      </c>
      <c r="J384">
        <f>IF(A384=0,0,+VLOOKUP($A384,'по изворима и контима'!$A$12:I$499,8,FALSE))</f>
        <v>0</v>
      </c>
      <c r="K384">
        <f>IF(B384=0,0,+VLOOKUP($A384,'по изворима и контима'!$A$12:J$499,9,FALSE))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контима'!$A$12:R$499,COLUMN('по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контима'!$A$12:D$499,4,FALSE))</f>
        <v>0</v>
      </c>
      <c r="G385">
        <f>IF(A385=0,0,+VLOOKUP($A385,'по изворима и контима'!$A$12:G$499,5,FALSE))</f>
        <v>0</v>
      </c>
      <c r="H385">
        <f>IF(A385=0,0,+VLOOKUP($A385,'по изворима и контима'!$A$12:H$499,6,FALSE))</f>
        <v>0</v>
      </c>
      <c r="I385">
        <f>IF(A385=0,0,+VLOOKUP($A385,'по изворима и контима'!$A$12:H$499,7,FALSE))</f>
        <v>0</v>
      </c>
      <c r="J385">
        <f>IF(A385=0,0,+VLOOKUP($A385,'по изворима и контима'!$A$12:I$499,8,FALSE))</f>
        <v>0</v>
      </c>
      <c r="K385">
        <f>IF(B385=0,0,+VLOOKUP($A385,'по изворима и контима'!$A$12:J$499,9,FALSE))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контима'!$A$12:R$499,COLUMN('по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контима'!$A$12:D$499,4,FALSE))</f>
        <v>0</v>
      </c>
      <c r="G386">
        <f>IF(A386=0,0,+VLOOKUP($A386,'по изворима и контима'!$A$12:G$499,5,FALSE))</f>
        <v>0</v>
      </c>
      <c r="H386">
        <f>IF(A386=0,0,+VLOOKUP($A386,'по изворима и контима'!$A$12:H$499,6,FALSE))</f>
        <v>0</v>
      </c>
      <c r="I386">
        <f>IF(A386=0,0,+VLOOKUP($A386,'по изворима и контима'!$A$12:H$499,7,FALSE))</f>
        <v>0</v>
      </c>
      <c r="J386">
        <f>IF(A386=0,0,+VLOOKUP($A386,'по изворима и контима'!$A$12:I$499,8,FALSE))</f>
        <v>0</v>
      </c>
      <c r="K386">
        <f>IF(B386=0,0,+VLOOKUP($A386,'по изворима и контима'!$A$12:J$499,9,FALSE))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контима'!$A$12:R$499,COLUMN('по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контима'!$A$12:D$499,4,FALSE))</f>
        <v>0</v>
      </c>
      <c r="G387">
        <f>IF(A387=0,0,+VLOOKUP($A387,'по изворима и контима'!$A$12:G$499,5,FALSE))</f>
        <v>0</v>
      </c>
      <c r="H387">
        <f>IF(A387=0,0,+VLOOKUP($A387,'по изворима и контима'!$A$12:H$499,6,FALSE))</f>
        <v>0</v>
      </c>
      <c r="I387">
        <f>IF(A387=0,0,+VLOOKUP($A387,'по изворима и контима'!$A$12:H$499,7,FALSE))</f>
        <v>0</v>
      </c>
      <c r="J387">
        <f>IF(A387=0,0,+VLOOKUP($A387,'по изворима и контима'!$A$12:I$499,8,FALSE))</f>
        <v>0</v>
      </c>
      <c r="K387">
        <f>IF(B387=0,0,+VLOOKUP($A387,'по изворима и контима'!$A$12:J$499,9,FALSE))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контима'!$A$12:R$499,COLUMN('по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контима'!$A$12:D$499,4,FALSE))</f>
        <v>0</v>
      </c>
      <c r="G388">
        <f>IF(A388=0,0,+VLOOKUP($A388,'по изворима и контима'!$A$12:G$499,5,FALSE))</f>
        <v>0</v>
      </c>
      <c r="H388">
        <f>IF(A388=0,0,+VLOOKUP($A388,'по изворима и контима'!$A$12:H$499,6,FALSE))</f>
        <v>0</v>
      </c>
      <c r="I388">
        <f>IF(A388=0,0,+VLOOKUP($A388,'по изворима и контима'!$A$12:H$499,7,FALSE))</f>
        <v>0</v>
      </c>
      <c r="J388">
        <f>IF(A388=0,0,+VLOOKUP($A388,'по изворима и контима'!$A$12:I$499,8,FALSE))</f>
        <v>0</v>
      </c>
      <c r="K388">
        <f>IF(B388=0,0,+VLOOKUP($A388,'по изворима и контима'!$A$12:J$499,9,FALSE))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контима'!$A$12:R$499,COLUMN('по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контима'!$A$12:D$499,4,FALSE))</f>
        <v>0</v>
      </c>
      <c r="G389">
        <f>IF(A389=0,0,+VLOOKUP($A389,'по изворима и контима'!$A$12:G$499,5,FALSE))</f>
        <v>0</v>
      </c>
      <c r="H389">
        <f>IF(A389=0,0,+VLOOKUP($A389,'по изворима и контима'!$A$12:H$499,6,FALSE))</f>
        <v>0</v>
      </c>
      <c r="I389">
        <f>IF(A389=0,0,+VLOOKUP($A389,'по изворима и контима'!$A$12:H$499,7,FALSE))</f>
        <v>0</v>
      </c>
      <c r="J389">
        <f>IF(A389=0,0,+VLOOKUP($A389,'по изворима и контима'!$A$12:I$499,8,FALSE))</f>
        <v>0</v>
      </c>
      <c r="K389">
        <f>IF(B389=0,0,+VLOOKUP($A389,'по изворима и контима'!$A$12:J$499,9,FALSE))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контима'!$A$12:L$499,COLUMN('по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контима'!$A$12:D$499,4,FALSE))</f>
        <v>0</v>
      </c>
      <c r="G390">
        <f>IF(A390=0,0,+VLOOKUP($A390,'по изворима и контима'!$A$12:G$499,5,FALSE))</f>
        <v>0</v>
      </c>
      <c r="H390">
        <f>IF(A390=0,0,+VLOOKUP($A390,'по изворима и контима'!$A$12:H$499,6,FALSE))</f>
        <v>0</v>
      </c>
      <c r="I390">
        <f>IF(A390=0,0,+VLOOKUP($A390,'по изворима и контима'!$A$12:H$499,7,FALSE))</f>
        <v>0</v>
      </c>
      <c r="J390">
        <f>IF(A390=0,0,+VLOOKUP($A390,'по изворима и контима'!$A$12:I$499,8,FALSE))</f>
        <v>0</v>
      </c>
      <c r="K390">
        <f>IF(B390=0,0,+VLOOKUP($A390,'по изворима и контима'!$A$12:J$499,9,FALSE))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контима'!$A$12:R$499,COLUMN('по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контима'!$A$12:D$499,4,FALSE))</f>
        <v>0</v>
      </c>
      <c r="G391">
        <f>IF(A391=0,0,+VLOOKUP($A391,'по изворима и контима'!$A$12:G$499,5,FALSE))</f>
        <v>0</v>
      </c>
      <c r="H391">
        <f>IF(A391=0,0,+VLOOKUP($A391,'по изворима и контима'!$A$12:H$499,6,FALSE))</f>
        <v>0</v>
      </c>
      <c r="I391">
        <f>IF(A391=0,0,+VLOOKUP($A391,'по изворима и контима'!$A$12:H$499,7,FALSE))</f>
        <v>0</v>
      </c>
      <c r="J391">
        <f>IF(A391=0,0,+VLOOKUP($A391,'по изворима и контима'!$A$12:I$499,8,FALSE))</f>
        <v>0</v>
      </c>
      <c r="K391">
        <f>IF(B391=0,0,+VLOOKUP($A391,'по изворима и контима'!$A$12:J$499,9,FALSE))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контима'!$A$12:R$499,COLUMN('по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контима'!$A$12:D$499,4,FALSE))</f>
        <v>0</v>
      </c>
      <c r="G392">
        <f>IF(A392=0,0,+VLOOKUP($A392,'по изворима и контима'!$A$12:G$499,5,FALSE))</f>
        <v>0</v>
      </c>
      <c r="H392">
        <f>IF(A392=0,0,+VLOOKUP($A392,'по изворима и контима'!$A$12:H$499,6,FALSE))</f>
        <v>0</v>
      </c>
      <c r="I392">
        <f>IF(A392=0,0,+VLOOKUP($A392,'по изворима и контима'!$A$12:H$499,7,FALSE))</f>
        <v>0</v>
      </c>
      <c r="J392">
        <f>IF(A392=0,0,+VLOOKUP($A392,'по изворима и контима'!$A$12:I$499,8,FALSE))</f>
        <v>0</v>
      </c>
      <c r="K392">
        <f>IF(B392=0,0,+VLOOKUP($A392,'по изворима и контима'!$A$12:J$499,9,FALSE))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контима'!$A$12:R$499,COLUMN('по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контима'!$A$12:D$499,4,FALSE))</f>
        <v>0</v>
      </c>
      <c r="G393">
        <f>IF(A393=0,0,+VLOOKUP($A393,'по изворима и контима'!$A$12:G$499,5,FALSE))</f>
        <v>0</v>
      </c>
      <c r="H393">
        <f>IF(A393=0,0,+VLOOKUP($A393,'по изворима и контима'!$A$12:H$499,6,FALSE))</f>
        <v>0</v>
      </c>
      <c r="I393">
        <f>IF(A393=0,0,+VLOOKUP($A393,'по изворима и контима'!$A$12:H$499,7,FALSE))</f>
        <v>0</v>
      </c>
      <c r="J393">
        <f>IF(A393=0,0,+VLOOKUP($A393,'по изворима и контима'!$A$12:I$499,8,FALSE))</f>
        <v>0</v>
      </c>
      <c r="K393">
        <f>IF(B393=0,0,+VLOOKUP($A393,'по изворима и контима'!$A$12:J$499,9,FALSE))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контима'!$A$12:R$499,COLUMN('по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контима'!$A$12:D$499,4,FALSE))</f>
        <v>0</v>
      </c>
      <c r="G394">
        <f>IF(A394=0,0,+VLOOKUP($A394,'по изворима и контима'!$A$12:G$499,5,FALSE))</f>
        <v>0</v>
      </c>
      <c r="H394">
        <f>IF(A394=0,0,+VLOOKUP($A394,'по изворима и контима'!$A$12:H$499,6,FALSE))</f>
        <v>0</v>
      </c>
      <c r="I394">
        <f>IF(A394=0,0,+VLOOKUP($A394,'по изворима и контима'!$A$12:H$499,7,FALSE))</f>
        <v>0</v>
      </c>
      <c r="J394">
        <f>IF(A394=0,0,+VLOOKUP($A394,'по изворима и контима'!$A$12:I$499,8,FALSE))</f>
        <v>0</v>
      </c>
      <c r="K394">
        <f>IF(B394=0,0,+VLOOKUP($A394,'по изворима и контима'!$A$12:J$499,9,FALSE))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контима'!$A$12:R$499,COLUMN('по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контима'!$A$12:D$499,4,FALSE))</f>
        <v>0</v>
      </c>
      <c r="G395">
        <f>IF(A395=0,0,+VLOOKUP($A395,'по изворима и контима'!$A$12:G$499,5,FALSE))</f>
        <v>0</v>
      </c>
      <c r="H395">
        <f>IF(A395=0,0,+VLOOKUP($A395,'по изворима и контима'!$A$12:H$499,6,FALSE))</f>
        <v>0</v>
      </c>
      <c r="I395">
        <f>IF(A395=0,0,+VLOOKUP($A395,'по изворима и контима'!$A$12:H$499,7,FALSE))</f>
        <v>0</v>
      </c>
      <c r="J395">
        <f>IF(A395=0,0,+VLOOKUP($A395,'по изворима и контима'!$A$12:I$499,8,FALSE))</f>
        <v>0</v>
      </c>
      <c r="K395">
        <f>IF(B395=0,0,+VLOOKUP($A395,'по изворима и контима'!$A$12:J$499,9,FALSE))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контима'!$A$12:R$499,COLUMN('по изворима и контима'!P:P),FALSE))</f>
        <v>0</v>
      </c>
    </row>
    <row r="396" spans="1:15" x14ac:dyDescent="0.25">
      <c r="A396">
        <f>+IF(ISBLANK('по изворима и контима'!D404)=TRUE,0,1)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контима'!$A$12:D$499,4,FALSE))</f>
        <v>0</v>
      </c>
      <c r="G396">
        <f>IF(A396=0,0,+VLOOKUP($A396,'по изворима и контима'!$A$12:G$499,5,FALSE))</f>
        <v>0</v>
      </c>
      <c r="H396">
        <f>IF(A396=0,0,+VLOOKUP($A396,'по изворима и контима'!$A$12:H$499,6,FALSE))</f>
        <v>0</v>
      </c>
      <c r="I396">
        <f>IF(A396=0,0,+VLOOKUP($A396,'по изворима и контима'!$A$12:H$499,7,FALSE))</f>
        <v>0</v>
      </c>
      <c r="J396">
        <f>IF(A396=0,0,+VLOOKUP($A396,'по изворима и контима'!$A$12:I$499,8,FALSE))</f>
        <v>0</v>
      </c>
      <c r="K396">
        <f>IF(B396=0,0,+VLOOKUP($A396,'по изворима и контима'!$A$12:J$499,9,FALSE))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контима'!$A$12:L$499,COLUMN('по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контима'!$A$12:D$499,4,FALSE))</f>
        <v>0</v>
      </c>
      <c r="G397">
        <f>IF(A397=0,0,+VLOOKUP($A397,'по изворима и контима'!$A$12:G$499,5,FALSE))</f>
        <v>0</v>
      </c>
      <c r="H397">
        <f>IF(A397=0,0,+VLOOKUP($A397,'по изворима и контима'!$A$12:H$499,6,FALSE))</f>
        <v>0</v>
      </c>
      <c r="I397">
        <f>IF(A397=0,0,+VLOOKUP($A397,'по изворима и контима'!$A$12:H$499,7,FALSE))</f>
        <v>0</v>
      </c>
      <c r="J397">
        <f>IF(A397=0,0,+VLOOKUP($A397,'по изворима и контима'!$A$12:I$499,8,FALSE))</f>
        <v>0</v>
      </c>
      <c r="K397">
        <f>IF(B397=0,0,+VLOOKUP($A397,'по изворима и контима'!$A$12:J$499,9,FALSE))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контима'!$A$12:R$499,COLUMN('по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контима'!$A$12:D$499,4,FALSE))</f>
        <v>0</v>
      </c>
      <c r="G398">
        <f>IF(A398=0,0,+VLOOKUP($A398,'по изворима и контима'!$A$12:G$499,5,FALSE))</f>
        <v>0</v>
      </c>
      <c r="H398">
        <f>IF(A398=0,0,+VLOOKUP($A398,'по изворима и контима'!$A$12:H$499,6,FALSE))</f>
        <v>0</v>
      </c>
      <c r="I398">
        <f>IF(A398=0,0,+VLOOKUP($A398,'по изворима и контима'!$A$12:H$499,7,FALSE))</f>
        <v>0</v>
      </c>
      <c r="J398">
        <f>IF(A398=0,0,+VLOOKUP($A398,'по изворима и контима'!$A$12:I$499,8,FALSE))</f>
        <v>0</v>
      </c>
      <c r="K398">
        <f>IF(B398=0,0,+VLOOKUP($A398,'по изворима и контима'!$A$12:J$499,9,FALSE))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контима'!$A$12:R$499,COLUMN('по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контима'!$A$12:D$499,4,FALSE))</f>
        <v>0</v>
      </c>
      <c r="G399">
        <f>IF(A399=0,0,+VLOOKUP($A399,'по изворима и контима'!$A$12:G$499,5,FALSE))</f>
        <v>0</v>
      </c>
      <c r="H399">
        <f>IF(A399=0,0,+VLOOKUP($A399,'по изворима и контима'!$A$12:H$499,6,FALSE))</f>
        <v>0</v>
      </c>
      <c r="I399">
        <f>IF(A399=0,0,+VLOOKUP($A399,'по изворима и контима'!$A$12:H$499,7,FALSE))</f>
        <v>0</v>
      </c>
      <c r="J399">
        <f>IF(A399=0,0,+VLOOKUP($A399,'по изворима и контима'!$A$12:I$499,8,FALSE))</f>
        <v>0</v>
      </c>
      <c r="K399">
        <f>IF(B399=0,0,+VLOOKUP($A399,'по изворима и контима'!$A$12:J$499,9,FALSE))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контима'!$A$12:R$499,COLUMN('по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контима'!$A$12:D$499,4,FALSE))</f>
        <v>0</v>
      </c>
      <c r="G400">
        <f>IF(A400=0,0,+VLOOKUP($A400,'по изворима и контима'!$A$12:G$499,5,FALSE))</f>
        <v>0</v>
      </c>
      <c r="H400">
        <f>IF(A400=0,0,+VLOOKUP($A400,'по изворима и контима'!$A$12:H$499,6,FALSE))</f>
        <v>0</v>
      </c>
      <c r="I400">
        <f>IF(A400=0,0,+VLOOKUP($A400,'по изворима и контима'!$A$12:H$499,7,FALSE))</f>
        <v>0</v>
      </c>
      <c r="J400">
        <f>IF(A400=0,0,+VLOOKUP($A400,'по изворима и контима'!$A$12:I$499,8,FALSE))</f>
        <v>0</v>
      </c>
      <c r="K400">
        <f>IF(B400=0,0,+VLOOKUP($A400,'по изворима и контима'!$A$12:J$499,9,FALSE))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контима'!$A$12:R$499,COLUMN('по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контима'!$A$12:D$499,4,FALSE))</f>
        <v>0</v>
      </c>
      <c r="G401">
        <f>IF(A401=0,0,+VLOOKUP($A401,'по изворима и контима'!$A$12:G$499,5,FALSE))</f>
        <v>0</v>
      </c>
      <c r="H401">
        <f>IF(A401=0,0,+VLOOKUP($A401,'по изворима и контима'!$A$12:H$499,6,FALSE))</f>
        <v>0</v>
      </c>
      <c r="I401">
        <f>IF(A401=0,0,+VLOOKUP($A401,'по изворима и контима'!$A$12:H$499,7,FALSE))</f>
        <v>0</v>
      </c>
      <c r="J401">
        <f>IF(A401=0,0,+VLOOKUP($A401,'по изворима и контима'!$A$12:I$499,8,FALSE))</f>
        <v>0</v>
      </c>
      <c r="K401">
        <f>IF(B401=0,0,+VLOOKUP($A401,'по изворима и контима'!$A$12:J$499,9,FALSE))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контима'!$A$12:R$499,COLUMN('по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контима'!$A$12:D$499,4,FALSE))</f>
        <v>0</v>
      </c>
      <c r="G402">
        <f>IF(A402=0,0,+VLOOKUP($A402,'по изворима и контима'!$A$12:G$499,5,FALSE))</f>
        <v>0</v>
      </c>
      <c r="H402">
        <f>IF(A402=0,0,+VLOOKUP($A402,'по изворима и контима'!$A$12:H$499,6,FALSE))</f>
        <v>0</v>
      </c>
      <c r="I402">
        <f>IF(A402=0,0,+VLOOKUP($A402,'по изворима и контима'!$A$12:H$499,7,FALSE))</f>
        <v>0</v>
      </c>
      <c r="J402">
        <f>IF(A402=0,0,+VLOOKUP($A402,'по изворима и контима'!$A$12:I$499,8,FALSE))</f>
        <v>0</v>
      </c>
      <c r="K402">
        <f>IF(B402=0,0,+VLOOKUP($A402,'по изворима и контима'!$A$12:J$499,9,FALSE))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контима'!$A$12:R$499,COLUMN('по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контима'!$A$12:D$499,4,FALSE))</f>
        <v>0</v>
      </c>
      <c r="G403">
        <f>IF(A403=0,0,+VLOOKUP($A403,'по изворима и контима'!$A$12:G$499,5,FALSE))</f>
        <v>0</v>
      </c>
      <c r="H403">
        <f>IF(A403=0,0,+VLOOKUP($A403,'по изворима и контима'!$A$12:H$499,6,FALSE))</f>
        <v>0</v>
      </c>
      <c r="I403">
        <f>IF(A403=0,0,+VLOOKUP($A403,'по изворима и контима'!$A$12:H$499,7,FALSE))</f>
        <v>0</v>
      </c>
      <c r="J403">
        <f>IF(A403=0,0,+VLOOKUP($A403,'по изворима и контима'!$A$12:I$499,8,FALSE))</f>
        <v>0</v>
      </c>
      <c r="K403">
        <f>IF(B403=0,0,+VLOOKUP($A403,'по изворима и контима'!$A$12:J$499,9,FALSE))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контима'!$A$12:L$499,COLUMN('по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контима'!$A$12:D$499,4,FALSE))</f>
        <v>0</v>
      </c>
      <c r="G404">
        <f>IF(A404=0,0,+VLOOKUP($A404,'по изворима и контима'!$A$12:G$499,5,FALSE))</f>
        <v>0</v>
      </c>
      <c r="H404">
        <f>IF(A404=0,0,+VLOOKUP($A404,'по изворима и контима'!$A$12:H$499,6,FALSE))</f>
        <v>0</v>
      </c>
      <c r="I404">
        <f>IF(A404=0,0,+VLOOKUP($A404,'по изворима и контима'!$A$12:H$499,7,FALSE))</f>
        <v>0</v>
      </c>
      <c r="J404">
        <f>IF(A404=0,0,+VLOOKUP($A404,'по изворима и контима'!$A$12:I$499,8,FALSE))</f>
        <v>0</v>
      </c>
      <c r="K404">
        <f>IF(B404=0,0,+VLOOKUP($A404,'по изворима и контима'!$A$12:J$499,9,FALSE))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контима'!$A$12:R$499,COLUMN('по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контима'!$A$12:D$499,4,FALSE))</f>
        <v>0</v>
      </c>
      <c r="G405">
        <f>IF(A405=0,0,+VLOOKUP($A405,'по изворима и контима'!$A$12:G$499,5,FALSE))</f>
        <v>0</v>
      </c>
      <c r="H405">
        <f>IF(A405=0,0,+VLOOKUP($A405,'по изворима и контима'!$A$12:H$499,6,FALSE))</f>
        <v>0</v>
      </c>
      <c r="I405">
        <f>IF(A405=0,0,+VLOOKUP($A405,'по изворима и контима'!$A$12:H$499,7,FALSE))</f>
        <v>0</v>
      </c>
      <c r="J405">
        <f>IF(A405=0,0,+VLOOKUP($A405,'по изворима и контима'!$A$12:I$499,8,FALSE))</f>
        <v>0</v>
      </c>
      <c r="K405">
        <f>IF(B405=0,0,+VLOOKUP($A405,'по изворима и контима'!$A$12:J$499,9,FALSE))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контима'!$A$12:R$499,COLUMN('по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контима'!$A$12:D$499,4,FALSE))</f>
        <v>0</v>
      </c>
      <c r="G406">
        <f>IF(A406=0,0,+VLOOKUP($A406,'по изворима и контима'!$A$12:G$499,5,FALSE))</f>
        <v>0</v>
      </c>
      <c r="H406">
        <f>IF(A406=0,0,+VLOOKUP($A406,'по изворима и контима'!$A$12:H$499,6,FALSE))</f>
        <v>0</v>
      </c>
      <c r="I406">
        <f>IF(A406=0,0,+VLOOKUP($A406,'по изворима и контима'!$A$12:H$499,7,FALSE))</f>
        <v>0</v>
      </c>
      <c r="J406">
        <f>IF(A406=0,0,+VLOOKUP($A406,'по изворима и контима'!$A$12:I$499,8,FALSE))</f>
        <v>0</v>
      </c>
      <c r="K406">
        <f>IF(B406=0,0,+VLOOKUP($A406,'по изворима и контима'!$A$12:J$499,9,FALSE))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контима'!$A$12:R$499,COLUMN('по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контима'!$A$12:D$499,4,FALSE))</f>
        <v>0</v>
      </c>
      <c r="G407">
        <f>IF(A407=0,0,+VLOOKUP($A407,'по изворима и контима'!$A$12:G$499,5,FALSE))</f>
        <v>0</v>
      </c>
      <c r="H407">
        <f>IF(A407=0,0,+VLOOKUP($A407,'по изворима и контима'!$A$12:H$499,6,FALSE))</f>
        <v>0</v>
      </c>
      <c r="I407">
        <f>IF(A407=0,0,+VLOOKUP($A407,'по изворима и контима'!$A$12:H$499,7,FALSE))</f>
        <v>0</v>
      </c>
      <c r="J407">
        <f>IF(A407=0,0,+VLOOKUP($A407,'по изворима и контима'!$A$12:I$499,8,FALSE))</f>
        <v>0</v>
      </c>
      <c r="K407">
        <f>IF(B407=0,0,+VLOOKUP($A407,'по изворима и контима'!$A$12:J$499,9,FALSE))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контима'!$A$12:R$499,COLUMN('по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контима'!$A$12:D$499,4,FALSE))</f>
        <v>0</v>
      </c>
      <c r="G408">
        <f>IF(A408=0,0,+VLOOKUP($A408,'по изворима и контима'!$A$12:G$499,5,FALSE))</f>
        <v>0</v>
      </c>
      <c r="H408">
        <f>IF(A408=0,0,+VLOOKUP($A408,'по изворима и контима'!$A$12:H$499,6,FALSE))</f>
        <v>0</v>
      </c>
      <c r="I408">
        <f>IF(A408=0,0,+VLOOKUP($A408,'по изворима и контима'!$A$12:H$499,7,FALSE))</f>
        <v>0</v>
      </c>
      <c r="J408">
        <f>IF(A408=0,0,+VLOOKUP($A408,'по изворима и контима'!$A$12:I$499,8,FALSE))</f>
        <v>0</v>
      </c>
      <c r="K408">
        <f>IF(B408=0,0,+VLOOKUP($A408,'по изворима и контима'!$A$12:J$499,9,FALSE))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контима'!$A$12:R$499,COLUMN('по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контима'!$A$12:D$499,4,FALSE))</f>
        <v>0</v>
      </c>
      <c r="G409">
        <f>IF(A409=0,0,+VLOOKUP($A409,'по изворима и контима'!$A$12:G$499,5,FALSE))</f>
        <v>0</v>
      </c>
      <c r="H409">
        <f>IF(A409=0,0,+VLOOKUP($A409,'по изворима и контима'!$A$12:H$499,6,FALSE))</f>
        <v>0</v>
      </c>
      <c r="I409">
        <f>IF(A409=0,0,+VLOOKUP($A409,'по изворима и контима'!$A$12:H$499,7,FALSE))</f>
        <v>0</v>
      </c>
      <c r="J409">
        <f>IF(A409=0,0,+VLOOKUP($A409,'по изворима и контима'!$A$12:I$499,8,FALSE))</f>
        <v>0</v>
      </c>
      <c r="K409">
        <f>IF(B409=0,0,+VLOOKUP($A409,'по изворима и контима'!$A$12:J$499,9,FALSE))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контима'!$A$12:R$499,COLUMN('по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контима'!$A$12:D$499,4,FALSE))</f>
        <v>0</v>
      </c>
      <c r="G410">
        <f>IF(A410=0,0,+VLOOKUP($A410,'по изворима и контима'!$A$12:G$499,5,FALSE))</f>
        <v>0</v>
      </c>
      <c r="H410">
        <f>IF(A410=0,0,+VLOOKUP($A410,'по изворима и контима'!$A$12:H$499,6,FALSE))</f>
        <v>0</v>
      </c>
      <c r="I410">
        <f>IF(A410=0,0,+VLOOKUP($A410,'по изворима и контима'!$A$12:H$499,7,FALSE))</f>
        <v>0</v>
      </c>
      <c r="J410">
        <f>IF(A410=0,0,+VLOOKUP($A410,'по изворима и контима'!$A$12:I$499,8,FALSE))</f>
        <v>0</v>
      </c>
      <c r="K410">
        <f>IF(B410=0,0,+VLOOKUP($A410,'по изворима и контима'!$A$12:J$499,9,FALSE))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контима'!$A$12:L$499,COLUMN('по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контима'!$A$12:D$499,4,FALSE))</f>
        <v>0</v>
      </c>
      <c r="G411">
        <f>IF(A411=0,0,+VLOOKUP($A411,'по изворима и контима'!$A$12:G$499,5,FALSE))</f>
        <v>0</v>
      </c>
      <c r="H411">
        <f>IF(A411=0,0,+VLOOKUP($A411,'по изворима и контима'!$A$12:H$499,6,FALSE))</f>
        <v>0</v>
      </c>
      <c r="I411">
        <f>IF(A411=0,0,+VLOOKUP($A411,'по изворима и контима'!$A$12:H$499,7,FALSE))</f>
        <v>0</v>
      </c>
      <c r="J411">
        <f>IF(A411=0,0,+VLOOKUP($A411,'по изворима и контима'!$A$12:I$499,8,FALSE))</f>
        <v>0</v>
      </c>
      <c r="K411">
        <f>IF(B411=0,0,+VLOOKUP($A411,'по изворима и контима'!$A$12:J$499,9,FALSE))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контима'!$A$12:R$499,COLUMN('по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контима'!$A$12:D$499,4,FALSE))</f>
        <v>0</v>
      </c>
      <c r="G412">
        <f>IF(A412=0,0,+VLOOKUP($A412,'по изворима и контима'!$A$12:G$499,5,FALSE))</f>
        <v>0</v>
      </c>
      <c r="H412">
        <f>IF(A412=0,0,+VLOOKUP($A412,'по изворима и контима'!$A$12:H$499,6,FALSE))</f>
        <v>0</v>
      </c>
      <c r="I412">
        <f>IF(A412=0,0,+VLOOKUP($A412,'по изворима и контима'!$A$12:H$499,7,FALSE))</f>
        <v>0</v>
      </c>
      <c r="J412">
        <f>IF(A412=0,0,+VLOOKUP($A412,'по изворима и контима'!$A$12:I$499,8,FALSE))</f>
        <v>0</v>
      </c>
      <c r="K412">
        <f>IF(B412=0,0,+VLOOKUP($A412,'по изворима и контима'!$A$12:J$499,9,FALSE))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контима'!$A$12:R$499,COLUMN('по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контима'!$A$12:D$499,4,FALSE))</f>
        <v>0</v>
      </c>
      <c r="G413">
        <f>IF(A413=0,0,+VLOOKUP($A413,'по изворима и контима'!$A$12:G$499,5,FALSE))</f>
        <v>0</v>
      </c>
      <c r="H413">
        <f>IF(A413=0,0,+VLOOKUP($A413,'по изворима и контима'!$A$12:H$499,6,FALSE))</f>
        <v>0</v>
      </c>
      <c r="I413">
        <f>IF(A413=0,0,+VLOOKUP($A413,'по изворима и контима'!$A$12:H$499,7,FALSE))</f>
        <v>0</v>
      </c>
      <c r="J413">
        <f>IF(A413=0,0,+VLOOKUP($A413,'по изворима и контима'!$A$12:I$499,8,FALSE))</f>
        <v>0</v>
      </c>
      <c r="K413">
        <f>IF(B413=0,0,+VLOOKUP($A413,'по изворима и контима'!$A$12:J$499,9,FALSE))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контима'!$A$12:R$499,COLUMN('по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контима'!$A$12:D$499,4,FALSE))</f>
        <v>0</v>
      </c>
      <c r="G414">
        <f>IF(A414=0,0,+VLOOKUP($A414,'по изворима и контима'!$A$12:G$499,5,FALSE))</f>
        <v>0</v>
      </c>
      <c r="H414">
        <f>IF(A414=0,0,+VLOOKUP($A414,'по изворима и контима'!$A$12:H$499,6,FALSE))</f>
        <v>0</v>
      </c>
      <c r="I414">
        <f>IF(A414=0,0,+VLOOKUP($A414,'по изворима и контима'!$A$12:H$499,7,FALSE))</f>
        <v>0</v>
      </c>
      <c r="J414">
        <f>IF(A414=0,0,+VLOOKUP($A414,'по изворима и контима'!$A$12:I$499,8,FALSE))</f>
        <v>0</v>
      </c>
      <c r="K414">
        <f>IF(B414=0,0,+VLOOKUP($A414,'по изворима и контима'!$A$12:J$499,9,FALSE))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контима'!$A$12:R$499,COLUMN('по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контима'!$A$12:D$499,4,FALSE))</f>
        <v>0</v>
      </c>
      <c r="G415">
        <f>IF(A415=0,0,+VLOOKUP($A415,'по изворима и контима'!$A$12:G$499,5,FALSE))</f>
        <v>0</v>
      </c>
      <c r="H415">
        <f>IF(A415=0,0,+VLOOKUP($A415,'по изворима и контима'!$A$12:H$499,6,FALSE))</f>
        <v>0</v>
      </c>
      <c r="I415">
        <f>IF(A415=0,0,+VLOOKUP($A415,'по изворима и контима'!$A$12:H$499,7,FALSE))</f>
        <v>0</v>
      </c>
      <c r="J415">
        <f>IF(A415=0,0,+VLOOKUP($A415,'по изворима и контима'!$A$12:I$499,8,FALSE))</f>
        <v>0</v>
      </c>
      <c r="K415">
        <f>IF(B415=0,0,+VLOOKUP($A415,'по изворима и контима'!$A$12:J$499,9,FALSE))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контима'!$A$12:R$499,COLUMN('по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контима'!$A$12:D$499,4,FALSE))</f>
        <v>0</v>
      </c>
      <c r="G416">
        <f>IF(A416=0,0,+VLOOKUP($A416,'по изворима и контима'!$A$12:G$499,5,FALSE))</f>
        <v>0</v>
      </c>
      <c r="H416">
        <f>IF(A416=0,0,+VLOOKUP($A416,'по изворима и контима'!$A$12:H$499,6,FALSE))</f>
        <v>0</v>
      </c>
      <c r="I416">
        <f>IF(A416=0,0,+VLOOKUP($A416,'по изворима и контима'!$A$12:H$499,7,FALSE))</f>
        <v>0</v>
      </c>
      <c r="J416">
        <f>IF(A416=0,0,+VLOOKUP($A416,'по изворима и контима'!$A$12:I$499,8,FALSE))</f>
        <v>0</v>
      </c>
      <c r="K416">
        <f>IF(B416=0,0,+VLOOKUP($A416,'по изворима и контима'!$A$12:J$499,9,FALSE))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контима'!$A$12:R$499,COLUMN('по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контима'!$A$12:D$499,4,FALSE))</f>
        <v>0</v>
      </c>
      <c r="G417">
        <f>IF(A417=0,0,+VLOOKUP($A417,'по изворима и контима'!$A$12:G$499,5,FALSE))</f>
        <v>0</v>
      </c>
      <c r="H417">
        <f>IF(A417=0,0,+VLOOKUP($A417,'по изворима и контима'!$A$12:H$499,6,FALSE))</f>
        <v>0</v>
      </c>
      <c r="I417">
        <f>IF(A417=0,0,+VLOOKUP($A417,'по изворима и контима'!$A$12:H$499,7,FALSE))</f>
        <v>0</v>
      </c>
      <c r="J417">
        <f>IF(A417=0,0,+VLOOKUP($A417,'по изворима и контима'!$A$12:I$499,8,FALSE))</f>
        <v>0</v>
      </c>
      <c r="K417">
        <f>IF(B417=0,0,+VLOOKUP($A417,'по изворима и контима'!$A$12:J$499,9,FALSE))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контима'!$A$12:L$499,COLUMN('по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контима'!$A$12:D$499,4,FALSE))</f>
        <v>0</v>
      </c>
      <c r="G418">
        <f>IF(A418=0,0,+VLOOKUP($A418,'по изворима и контима'!$A$12:G$499,5,FALSE))</f>
        <v>0</v>
      </c>
      <c r="H418">
        <f>IF(A418=0,0,+VLOOKUP($A418,'по изворима и контима'!$A$12:H$499,6,FALSE))</f>
        <v>0</v>
      </c>
      <c r="I418">
        <f>IF(A418=0,0,+VLOOKUP($A418,'по изворима и контима'!$A$12:H$499,7,FALSE))</f>
        <v>0</v>
      </c>
      <c r="J418">
        <f>IF(A418=0,0,+VLOOKUP($A418,'по изворима и контима'!$A$12:I$499,8,FALSE))</f>
        <v>0</v>
      </c>
      <c r="K418">
        <f>IF(B418=0,0,+VLOOKUP($A418,'по изворима и контима'!$A$12:J$499,9,FALSE))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контима'!$A$12:R$499,COLUMN('по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контима'!$A$12:D$499,4,FALSE))</f>
        <v>0</v>
      </c>
      <c r="G419">
        <f>IF(A419=0,0,+VLOOKUP($A419,'по изворима и контима'!$A$12:G$499,5,FALSE))</f>
        <v>0</v>
      </c>
      <c r="H419">
        <f>IF(A419=0,0,+VLOOKUP($A419,'по изворима и контима'!$A$12:H$499,6,FALSE))</f>
        <v>0</v>
      </c>
      <c r="I419">
        <f>IF(A419=0,0,+VLOOKUP($A419,'по изворима и контима'!$A$12:H$499,7,FALSE))</f>
        <v>0</v>
      </c>
      <c r="J419">
        <f>IF(A419=0,0,+VLOOKUP($A419,'по изворима и контима'!$A$12:I$499,8,FALSE))</f>
        <v>0</v>
      </c>
      <c r="K419">
        <f>IF(B419=0,0,+VLOOKUP($A419,'по изворима и контима'!$A$12:J$499,9,FALSE))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контима'!$A$12:R$499,COLUMN('по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контима'!$A$12:D$499,4,FALSE))</f>
        <v>0</v>
      </c>
      <c r="G420">
        <f>IF(A420=0,0,+VLOOKUP($A420,'по изворима и контима'!$A$12:G$499,5,FALSE))</f>
        <v>0</v>
      </c>
      <c r="H420">
        <f>IF(A420=0,0,+VLOOKUP($A420,'по изворима и контима'!$A$12:H$499,6,FALSE))</f>
        <v>0</v>
      </c>
      <c r="I420">
        <f>IF(A420=0,0,+VLOOKUP($A420,'по изворима и контима'!$A$12:H$499,7,FALSE))</f>
        <v>0</v>
      </c>
      <c r="J420">
        <f>IF(A420=0,0,+VLOOKUP($A420,'по изворима и контима'!$A$12:I$499,8,FALSE))</f>
        <v>0</v>
      </c>
      <c r="K420">
        <f>IF(B420=0,0,+VLOOKUP($A420,'по изворима и контима'!$A$12:J$499,9,FALSE))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контима'!$A$12:R$499,COLUMN('по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контима'!$A$12:D$499,4,FALSE))</f>
        <v>0</v>
      </c>
      <c r="G421">
        <f>IF(A421=0,0,+VLOOKUP($A421,'по изворима и контима'!$A$12:G$499,5,FALSE))</f>
        <v>0</v>
      </c>
      <c r="H421">
        <f>IF(A421=0,0,+VLOOKUP($A421,'по изворима и контима'!$A$12:H$499,6,FALSE))</f>
        <v>0</v>
      </c>
      <c r="I421">
        <f>IF(A421=0,0,+VLOOKUP($A421,'по изворима и контима'!$A$12:H$499,7,FALSE))</f>
        <v>0</v>
      </c>
      <c r="J421">
        <f>IF(A421=0,0,+VLOOKUP($A421,'по изворима и контима'!$A$12:I$499,8,FALSE))</f>
        <v>0</v>
      </c>
      <c r="K421">
        <f>IF(B421=0,0,+VLOOKUP($A421,'по изворима и контима'!$A$12:J$499,9,FALSE))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контима'!$A$12:R$499,COLUMN('по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контима'!$A$12:D$499,4,FALSE))</f>
        <v>0</v>
      </c>
      <c r="G422">
        <f>IF(A422=0,0,+VLOOKUP($A422,'по изворима и контима'!$A$12:G$499,5,FALSE))</f>
        <v>0</v>
      </c>
      <c r="H422">
        <f>IF(A422=0,0,+VLOOKUP($A422,'по изворима и контима'!$A$12:H$499,6,FALSE))</f>
        <v>0</v>
      </c>
      <c r="I422">
        <f>IF(A422=0,0,+VLOOKUP($A422,'по изворима и контима'!$A$12:H$499,7,FALSE))</f>
        <v>0</v>
      </c>
      <c r="J422">
        <f>IF(A422=0,0,+VLOOKUP($A422,'по изворима и контима'!$A$12:I$499,8,FALSE))</f>
        <v>0</v>
      </c>
      <c r="K422">
        <f>IF(B422=0,0,+VLOOKUP($A422,'по изворима и контима'!$A$12:J$499,9,FALSE))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контима'!$A$12:R$499,COLUMN('по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контима'!$A$12:D$499,4,FALSE))</f>
        <v>0</v>
      </c>
      <c r="G423">
        <f>IF(A423=0,0,+VLOOKUP($A423,'по изворима и контима'!$A$12:G$499,5,FALSE))</f>
        <v>0</v>
      </c>
      <c r="H423">
        <f>IF(A423=0,0,+VLOOKUP($A423,'по изворима и контима'!$A$12:H$499,6,FALSE))</f>
        <v>0</v>
      </c>
      <c r="I423">
        <f>IF(A423=0,0,+VLOOKUP($A423,'по изворима и контима'!$A$12:H$499,7,FALSE))</f>
        <v>0</v>
      </c>
      <c r="J423">
        <f>IF(A423=0,0,+VLOOKUP($A423,'по изворима и контима'!$A$12:I$499,8,FALSE))</f>
        <v>0</v>
      </c>
      <c r="K423">
        <f>IF(B423=0,0,+VLOOKUP($A423,'по изворима и контима'!$A$12:J$499,9,FALSE))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контима'!$A$12:R$499,COLUMN('по изворима и контима'!P:P),FALSE))</f>
        <v>0</v>
      </c>
    </row>
    <row r="424" spans="1:15" x14ac:dyDescent="0.25">
      <c r="A424">
        <f>+IF(ISBLANK('по изворима и контима'!D432)=TRUE,0,1)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контима'!$A$12:D$499,4,FALSE))</f>
        <v>0</v>
      </c>
      <c r="G424">
        <f>IF(A424=0,0,+VLOOKUP($A424,'по изворима и контима'!$A$12:G$499,5,FALSE))</f>
        <v>0</v>
      </c>
      <c r="H424">
        <f>IF(A424=0,0,+VLOOKUP($A424,'по изворима и контима'!$A$12:H$499,6,FALSE))</f>
        <v>0</v>
      </c>
      <c r="I424">
        <f>IF(A424=0,0,+VLOOKUP($A424,'по изворима и контима'!$A$12:H$499,7,FALSE))</f>
        <v>0</v>
      </c>
      <c r="J424">
        <f>IF(A424=0,0,+VLOOKUP($A424,'по изворима и контима'!$A$12:I$499,8,FALSE))</f>
        <v>0</v>
      </c>
      <c r="K424">
        <f>IF(B424=0,0,+VLOOKUP($A424,'по изворима и контима'!$A$12:J$499,9,FALSE))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контима'!$A$12:L$499,COLUMN('по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контима'!$A$12:D$499,4,FALSE))</f>
        <v>0</v>
      </c>
      <c r="G425">
        <f>IF(A425=0,0,+VLOOKUP($A425,'по изворима и контима'!$A$12:G$499,5,FALSE))</f>
        <v>0</v>
      </c>
      <c r="H425">
        <f>IF(A425=0,0,+VLOOKUP($A425,'по изворима и контима'!$A$12:H$499,6,FALSE))</f>
        <v>0</v>
      </c>
      <c r="I425">
        <f>IF(A425=0,0,+VLOOKUP($A425,'по изворима и контима'!$A$12:H$499,7,FALSE))</f>
        <v>0</v>
      </c>
      <c r="J425">
        <f>IF(A425=0,0,+VLOOKUP($A425,'по изворима и контима'!$A$12:I$499,8,FALSE))</f>
        <v>0</v>
      </c>
      <c r="K425">
        <f>IF(B425=0,0,+VLOOKUP($A425,'по изворима и контима'!$A$12:J$499,9,FALSE))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контима'!$A$12:R$499,COLUMN('по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контима'!$A$12:D$499,4,FALSE))</f>
        <v>0</v>
      </c>
      <c r="G426">
        <f>IF(A426=0,0,+VLOOKUP($A426,'по изворима и контима'!$A$12:G$499,5,FALSE))</f>
        <v>0</v>
      </c>
      <c r="H426">
        <f>IF(A426=0,0,+VLOOKUP($A426,'по изворима и контима'!$A$12:H$499,6,FALSE))</f>
        <v>0</v>
      </c>
      <c r="I426">
        <f>IF(A426=0,0,+VLOOKUP($A426,'по изворима и контима'!$A$12:H$499,7,FALSE))</f>
        <v>0</v>
      </c>
      <c r="J426">
        <f>IF(A426=0,0,+VLOOKUP($A426,'по изворима и контима'!$A$12:I$499,8,FALSE))</f>
        <v>0</v>
      </c>
      <c r="K426">
        <f>IF(B426=0,0,+VLOOKUP($A426,'по изворима и контима'!$A$12:J$499,9,FALSE))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контима'!$A$12:R$499,COLUMN('по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контима'!$A$12:D$499,4,FALSE))</f>
        <v>0</v>
      </c>
      <c r="G427">
        <f>IF(A427=0,0,+VLOOKUP($A427,'по изворима и контима'!$A$12:G$499,5,FALSE))</f>
        <v>0</v>
      </c>
      <c r="H427">
        <f>IF(A427=0,0,+VLOOKUP($A427,'по изворима и контима'!$A$12:H$499,6,FALSE))</f>
        <v>0</v>
      </c>
      <c r="I427">
        <f>IF(A427=0,0,+VLOOKUP($A427,'по изворима и контима'!$A$12:H$499,7,FALSE))</f>
        <v>0</v>
      </c>
      <c r="J427">
        <f>IF(A427=0,0,+VLOOKUP($A427,'по изворима и контима'!$A$12:I$499,8,FALSE))</f>
        <v>0</v>
      </c>
      <c r="K427">
        <f>IF(B427=0,0,+VLOOKUP($A427,'по изворима и контима'!$A$12:J$499,9,FALSE))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контима'!$A$12:R$499,COLUMN('по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контима'!$A$12:D$499,4,FALSE))</f>
        <v>0</v>
      </c>
      <c r="G428">
        <f>IF(A428=0,0,+VLOOKUP($A428,'по изворима и контима'!$A$12:G$499,5,FALSE))</f>
        <v>0</v>
      </c>
      <c r="H428">
        <f>IF(A428=0,0,+VLOOKUP($A428,'по изворима и контима'!$A$12:H$499,6,FALSE))</f>
        <v>0</v>
      </c>
      <c r="I428">
        <f>IF(A428=0,0,+VLOOKUP($A428,'по изворима и контима'!$A$12:H$499,7,FALSE))</f>
        <v>0</v>
      </c>
      <c r="J428">
        <f>IF(A428=0,0,+VLOOKUP($A428,'по изворима и контима'!$A$12:I$499,8,FALSE))</f>
        <v>0</v>
      </c>
      <c r="K428">
        <f>IF(B428=0,0,+VLOOKUP($A428,'по изворима и контима'!$A$12:J$499,9,FALSE))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контима'!$A$12:R$499,COLUMN('по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контима'!$A$12:D$499,4,FALSE))</f>
        <v>0</v>
      </c>
      <c r="G429">
        <f>IF(A429=0,0,+VLOOKUP($A429,'по изворима и контима'!$A$12:G$499,5,FALSE))</f>
        <v>0</v>
      </c>
      <c r="H429">
        <f>IF(A429=0,0,+VLOOKUP($A429,'по изворима и контима'!$A$12:H$499,6,FALSE))</f>
        <v>0</v>
      </c>
      <c r="I429">
        <f>IF(A429=0,0,+VLOOKUP($A429,'по изворима и контима'!$A$12:H$499,7,FALSE))</f>
        <v>0</v>
      </c>
      <c r="J429">
        <f>IF(A429=0,0,+VLOOKUP($A429,'по изворима и контима'!$A$12:I$499,8,FALSE))</f>
        <v>0</v>
      </c>
      <c r="K429">
        <f>IF(B429=0,0,+VLOOKUP($A429,'по изворима и контима'!$A$12:J$499,9,FALSE))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контима'!$A$12:R$499,COLUMN('по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контима'!$A$12:D$499,4,FALSE))</f>
        <v>0</v>
      </c>
      <c r="G430">
        <f>IF(A430=0,0,+VLOOKUP($A430,'по изворима и контима'!$A$12:G$499,5,FALSE))</f>
        <v>0</v>
      </c>
      <c r="H430">
        <f>IF(A430=0,0,+VLOOKUP($A430,'по изворима и контима'!$A$12:H$499,6,FALSE))</f>
        <v>0</v>
      </c>
      <c r="I430">
        <f>IF(A430=0,0,+VLOOKUP($A430,'по изворима и контима'!$A$12:H$499,7,FALSE))</f>
        <v>0</v>
      </c>
      <c r="J430">
        <f>IF(A430=0,0,+VLOOKUP($A430,'по изворима и контима'!$A$12:I$499,8,FALSE))</f>
        <v>0</v>
      </c>
      <c r="K430">
        <f>IF(B430=0,0,+VLOOKUP($A430,'по изворима и контима'!$A$12:J$499,9,FALSE))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контима'!$A$12:R$499,COLUMN('по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контима'!$A$12:D$499,4,FALSE))</f>
        <v>0</v>
      </c>
      <c r="G431">
        <f>IF(A431=0,0,+VLOOKUP($A431,'по изворима и контима'!$A$12:G$499,5,FALSE))</f>
        <v>0</v>
      </c>
      <c r="H431">
        <f>IF(A431=0,0,+VLOOKUP($A431,'по изворима и контима'!$A$12:H$499,6,FALSE))</f>
        <v>0</v>
      </c>
      <c r="I431">
        <f>IF(A431=0,0,+VLOOKUP($A431,'по изворима и контима'!$A$12:H$499,7,FALSE))</f>
        <v>0</v>
      </c>
      <c r="J431">
        <f>IF(A431=0,0,+VLOOKUP($A431,'по изворима и контима'!$A$12:I$499,8,FALSE))</f>
        <v>0</v>
      </c>
      <c r="K431">
        <f>IF(B431=0,0,+VLOOKUP($A431,'по изворима и контима'!$A$12:J$499,9,FALSE))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контима'!$A$12:L$499,COLUMN('по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контима'!$A$12:D$499,4,FALSE))</f>
        <v>0</v>
      </c>
      <c r="G432">
        <f>IF(A432=0,0,+VLOOKUP($A432,'по изворима и контима'!$A$12:G$499,5,FALSE))</f>
        <v>0</v>
      </c>
      <c r="H432">
        <f>IF(A432=0,0,+VLOOKUP($A432,'по изворима и контима'!$A$12:H$499,6,FALSE))</f>
        <v>0</v>
      </c>
      <c r="I432">
        <f>IF(A432=0,0,+VLOOKUP($A432,'по изворима и контима'!$A$12:H$499,7,FALSE))</f>
        <v>0</v>
      </c>
      <c r="J432">
        <f>IF(A432=0,0,+VLOOKUP($A432,'по изворима и контима'!$A$12:I$499,8,FALSE))</f>
        <v>0</v>
      </c>
      <c r="K432">
        <f>IF(B432=0,0,+VLOOKUP($A432,'по изворима и контима'!$A$12:J$499,9,FALSE))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контима'!$A$12:R$499,COLUMN('по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контима'!$A$12:D$499,4,FALSE))</f>
        <v>0</v>
      </c>
      <c r="G433">
        <f>IF(A433=0,0,+VLOOKUP($A433,'по изворима и контима'!$A$12:G$499,5,FALSE))</f>
        <v>0</v>
      </c>
      <c r="H433">
        <f>IF(A433=0,0,+VLOOKUP($A433,'по изворима и контима'!$A$12:H$499,6,FALSE))</f>
        <v>0</v>
      </c>
      <c r="I433">
        <f>IF(A433=0,0,+VLOOKUP($A433,'по изворима и контима'!$A$12:H$499,7,FALSE))</f>
        <v>0</v>
      </c>
      <c r="J433">
        <f>IF(A433=0,0,+VLOOKUP($A433,'по изворима и контима'!$A$12:I$499,8,FALSE))</f>
        <v>0</v>
      </c>
      <c r="K433">
        <f>IF(B433=0,0,+VLOOKUP($A433,'по изворима и контима'!$A$12:J$499,9,FALSE))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контима'!$A$12:R$499,COLUMN('по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контима'!$A$12:D$499,4,FALSE))</f>
        <v>0</v>
      </c>
      <c r="G434">
        <f>IF(A434=0,0,+VLOOKUP($A434,'по изворима и контима'!$A$12:G$499,5,FALSE))</f>
        <v>0</v>
      </c>
      <c r="H434">
        <f>IF(A434=0,0,+VLOOKUP($A434,'по изворима и контима'!$A$12:H$499,6,FALSE))</f>
        <v>0</v>
      </c>
      <c r="I434">
        <f>IF(A434=0,0,+VLOOKUP($A434,'по изворима и контима'!$A$12:H$499,7,FALSE))</f>
        <v>0</v>
      </c>
      <c r="J434">
        <f>IF(A434=0,0,+VLOOKUP($A434,'по изворима и контима'!$A$12:I$499,8,FALSE))</f>
        <v>0</v>
      </c>
      <c r="K434">
        <f>IF(B434=0,0,+VLOOKUP($A434,'по изворима и контима'!$A$12:J$499,9,FALSE))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контима'!$A$12:R$499,COLUMN('по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контима'!$A$12:D$499,4,FALSE))</f>
        <v>0</v>
      </c>
      <c r="G435">
        <f>IF(A435=0,0,+VLOOKUP($A435,'по изворима и контима'!$A$12:G$499,5,FALSE))</f>
        <v>0</v>
      </c>
      <c r="H435">
        <f>IF(A435=0,0,+VLOOKUP($A435,'по изворима и контима'!$A$12:H$499,6,FALSE))</f>
        <v>0</v>
      </c>
      <c r="I435">
        <f>IF(A435=0,0,+VLOOKUP($A435,'по изворима и контима'!$A$12:H$499,7,FALSE))</f>
        <v>0</v>
      </c>
      <c r="J435">
        <f>IF(A435=0,0,+VLOOKUP($A435,'по изворима и контима'!$A$12:I$499,8,FALSE))</f>
        <v>0</v>
      </c>
      <c r="K435">
        <f>IF(B435=0,0,+VLOOKUP($A435,'по изворима и контима'!$A$12:J$499,9,FALSE))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контима'!$A$12:R$499,COLUMN('по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контима'!$A$12:D$499,4,FALSE))</f>
        <v>0</v>
      </c>
      <c r="G436">
        <f>IF(A436=0,0,+VLOOKUP($A436,'по изворима и контима'!$A$12:G$499,5,FALSE))</f>
        <v>0</v>
      </c>
      <c r="H436">
        <f>IF(A436=0,0,+VLOOKUP($A436,'по изворима и контима'!$A$12:H$499,6,FALSE))</f>
        <v>0</v>
      </c>
      <c r="I436">
        <f>IF(A436=0,0,+VLOOKUP($A436,'по изворима и контима'!$A$12:H$499,7,FALSE))</f>
        <v>0</v>
      </c>
      <c r="J436">
        <f>IF(A436=0,0,+VLOOKUP($A436,'по изворима и контима'!$A$12:I$499,8,FALSE))</f>
        <v>0</v>
      </c>
      <c r="K436">
        <f>IF(B436=0,0,+VLOOKUP($A436,'по изворима и контима'!$A$12:J$499,9,FALSE))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контима'!$A$12:R$499,COLUMN('по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контима'!$A$12:D$499,4,FALSE))</f>
        <v>0</v>
      </c>
      <c r="G437">
        <f>IF(A437=0,0,+VLOOKUP($A437,'по изворима и контима'!$A$12:G$499,5,FALSE))</f>
        <v>0</v>
      </c>
      <c r="H437">
        <f>IF(A437=0,0,+VLOOKUP($A437,'по изворима и контима'!$A$12:H$499,6,FALSE))</f>
        <v>0</v>
      </c>
      <c r="I437">
        <f>IF(A437=0,0,+VLOOKUP($A437,'по изворима и контима'!$A$12:H$499,7,FALSE))</f>
        <v>0</v>
      </c>
      <c r="J437">
        <f>IF(A437=0,0,+VLOOKUP($A437,'по изворима и контима'!$A$12:I$499,8,FALSE))</f>
        <v>0</v>
      </c>
      <c r="K437">
        <f>IF(B437=0,0,+VLOOKUP($A437,'по изворима и контима'!$A$12:J$499,9,FALSE))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контима'!$A$12:R$499,COLUMN('по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контима'!$A$12:D$499,4,FALSE))</f>
        <v>0</v>
      </c>
      <c r="G438">
        <f>IF(A438=0,0,+VLOOKUP($A438,'по изворима и контима'!$A$12:G$499,5,FALSE))</f>
        <v>0</v>
      </c>
      <c r="H438">
        <f>IF(A438=0,0,+VLOOKUP($A438,'по изворима и контима'!$A$12:H$499,6,FALSE))</f>
        <v>0</v>
      </c>
      <c r="I438">
        <f>IF(A438=0,0,+VLOOKUP($A438,'по изворима и контима'!$A$12:H$499,7,FALSE))</f>
        <v>0</v>
      </c>
      <c r="J438">
        <f>IF(A438=0,0,+VLOOKUP($A438,'по изворима и контима'!$A$12:I$499,8,FALSE))</f>
        <v>0</v>
      </c>
      <c r="K438">
        <f>IF(B438=0,0,+VLOOKUP($A438,'по изворима и контима'!$A$12:J$499,9,FALSE))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контима'!$A$12:L$499,COLUMN('по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контима'!$A$12:D$499,4,FALSE))</f>
        <v>0</v>
      </c>
      <c r="G439">
        <f>IF(A439=0,0,+VLOOKUP($A439,'по изворима и контима'!$A$12:G$499,5,FALSE))</f>
        <v>0</v>
      </c>
      <c r="H439">
        <f>IF(A439=0,0,+VLOOKUP($A439,'по изворима и контима'!$A$12:H$499,6,FALSE))</f>
        <v>0</v>
      </c>
      <c r="I439">
        <f>IF(A439=0,0,+VLOOKUP($A439,'по изворима и контима'!$A$12:H$499,7,FALSE))</f>
        <v>0</v>
      </c>
      <c r="J439">
        <f>IF(A439=0,0,+VLOOKUP($A439,'по изворима и контима'!$A$12:I$499,8,FALSE))</f>
        <v>0</v>
      </c>
      <c r="K439">
        <f>IF(B439=0,0,+VLOOKUP($A439,'по изворима и контима'!$A$12:J$499,9,FALSE))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контима'!$A$12:R$499,COLUMN('по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контима'!$A$12:D$499,4,FALSE))</f>
        <v>0</v>
      </c>
      <c r="G440">
        <f>IF(A440=0,0,+VLOOKUP($A440,'по изворима и контима'!$A$12:G$499,5,FALSE))</f>
        <v>0</v>
      </c>
      <c r="H440">
        <f>IF(A440=0,0,+VLOOKUP($A440,'по изворима и контима'!$A$12:H$499,6,FALSE))</f>
        <v>0</v>
      </c>
      <c r="I440">
        <f>IF(A440=0,0,+VLOOKUP($A440,'по изворима и контима'!$A$12:H$499,7,FALSE))</f>
        <v>0</v>
      </c>
      <c r="J440">
        <f>IF(A440=0,0,+VLOOKUP($A440,'по изворима и контима'!$A$12:I$499,8,FALSE))</f>
        <v>0</v>
      </c>
      <c r="K440">
        <f>IF(B440=0,0,+VLOOKUP($A440,'по изворима и контима'!$A$12:J$499,9,FALSE))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контима'!$A$12:R$499,COLUMN('по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контима'!$A$12:D$499,4,FALSE))</f>
        <v>0</v>
      </c>
      <c r="G441">
        <f>IF(A441=0,0,+VLOOKUP($A441,'по изворима и контима'!$A$12:G$499,5,FALSE))</f>
        <v>0</v>
      </c>
      <c r="H441">
        <f>IF(A441=0,0,+VLOOKUP($A441,'по изворима и контима'!$A$12:H$499,6,FALSE))</f>
        <v>0</v>
      </c>
      <c r="I441">
        <f>IF(A441=0,0,+VLOOKUP($A441,'по изворима и контима'!$A$12:H$499,7,FALSE))</f>
        <v>0</v>
      </c>
      <c r="J441">
        <f>IF(A441=0,0,+VLOOKUP($A441,'по изворима и контима'!$A$12:I$499,8,FALSE))</f>
        <v>0</v>
      </c>
      <c r="K441">
        <f>IF(B441=0,0,+VLOOKUP($A441,'по изворима и контима'!$A$12:J$499,9,FALSE))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контима'!$A$12:R$499,COLUMN('по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контима'!$A$12:D$499,4,FALSE))</f>
        <v>0</v>
      </c>
      <c r="G442">
        <f>IF(A442=0,0,+VLOOKUP($A442,'по изворима и контима'!$A$12:G$499,5,FALSE))</f>
        <v>0</v>
      </c>
      <c r="H442">
        <f>IF(A442=0,0,+VLOOKUP($A442,'по изворима и контима'!$A$12:H$499,6,FALSE))</f>
        <v>0</v>
      </c>
      <c r="I442">
        <f>IF(A442=0,0,+VLOOKUP($A442,'по изворима и контима'!$A$12:H$499,7,FALSE))</f>
        <v>0</v>
      </c>
      <c r="J442">
        <f>IF(A442=0,0,+VLOOKUP($A442,'по изворима и контима'!$A$12:I$499,8,FALSE))</f>
        <v>0</v>
      </c>
      <c r="K442">
        <f>IF(B442=0,0,+VLOOKUP($A442,'по изворима и контима'!$A$12:J$499,9,FALSE))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контима'!$A$12:R$499,COLUMN('по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контима'!$A$12:D$499,4,FALSE))</f>
        <v>0</v>
      </c>
      <c r="G443">
        <f>IF(A443=0,0,+VLOOKUP($A443,'по изворима и контима'!$A$12:G$499,5,FALSE))</f>
        <v>0</v>
      </c>
      <c r="H443">
        <f>IF(A443=0,0,+VLOOKUP($A443,'по изворима и контима'!$A$12:H$499,6,FALSE))</f>
        <v>0</v>
      </c>
      <c r="I443">
        <f>IF(A443=0,0,+VLOOKUP($A443,'по изворима и контима'!$A$12:H$499,7,FALSE))</f>
        <v>0</v>
      </c>
      <c r="J443">
        <f>IF(A443=0,0,+VLOOKUP($A443,'по изворима и контима'!$A$12:I$499,8,FALSE))</f>
        <v>0</v>
      </c>
      <c r="K443">
        <f>IF(B443=0,0,+VLOOKUP($A443,'по изворима и контима'!$A$12:J$499,9,FALSE))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контима'!$A$12:R$499,COLUMN('по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контима'!$A$12:D$499,4,FALSE))</f>
        <v>0</v>
      </c>
      <c r="G444">
        <f>IF(A444=0,0,+VLOOKUP($A444,'по изворима и контима'!$A$12:G$499,5,FALSE))</f>
        <v>0</v>
      </c>
      <c r="H444">
        <f>IF(A444=0,0,+VLOOKUP($A444,'по изворима и контима'!$A$12:H$499,6,FALSE))</f>
        <v>0</v>
      </c>
      <c r="I444">
        <f>IF(A444=0,0,+VLOOKUP($A444,'по изворима и контима'!$A$12:H$499,7,FALSE))</f>
        <v>0</v>
      </c>
      <c r="J444">
        <f>IF(A444=0,0,+VLOOKUP($A444,'по изворима и контима'!$A$12:I$499,8,FALSE))</f>
        <v>0</v>
      </c>
      <c r="K444">
        <f>IF(B444=0,0,+VLOOKUP($A444,'по изворима и контима'!$A$12:J$499,9,FALSE))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контима'!$A$12:R$499,COLUMN('по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контима'!$A$12:D$499,4,FALSE))</f>
        <v>0</v>
      </c>
      <c r="G445">
        <f>IF(A445=0,0,+VLOOKUP($A445,'по изворима и контима'!$A$12:G$499,5,FALSE))</f>
        <v>0</v>
      </c>
      <c r="H445">
        <f>IF(A445=0,0,+VLOOKUP($A445,'по изворима и контима'!$A$12:H$499,6,FALSE))</f>
        <v>0</v>
      </c>
      <c r="I445">
        <f>IF(A445=0,0,+VLOOKUP($A445,'по изворима и контима'!$A$12:H$499,7,FALSE))</f>
        <v>0</v>
      </c>
      <c r="J445">
        <f>IF(A445=0,0,+VLOOKUP($A445,'по изворима и контима'!$A$12:I$499,8,FALSE))</f>
        <v>0</v>
      </c>
      <c r="K445">
        <f>IF(B445=0,0,+VLOOKUP($A445,'по изворима и контима'!$A$12:J$499,9,FALSE))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контима'!$A$12:L$499,COLUMN('по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контима'!$A$12:D$499,4,FALSE))</f>
        <v>0</v>
      </c>
      <c r="G446">
        <f>IF(A446=0,0,+VLOOKUP($A446,'по изворима и контима'!$A$12:G$499,5,FALSE))</f>
        <v>0</v>
      </c>
      <c r="H446">
        <f>IF(A446=0,0,+VLOOKUP($A446,'по изворима и контима'!$A$12:H$499,6,FALSE))</f>
        <v>0</v>
      </c>
      <c r="I446">
        <f>IF(A446=0,0,+VLOOKUP($A446,'по изворима и контима'!$A$12:H$499,7,FALSE))</f>
        <v>0</v>
      </c>
      <c r="J446">
        <f>IF(A446=0,0,+VLOOKUP($A446,'по изворима и контима'!$A$12:I$499,8,FALSE))</f>
        <v>0</v>
      </c>
      <c r="K446">
        <f>IF(B446=0,0,+VLOOKUP($A446,'по изворима и контима'!$A$12:J$499,9,FALSE))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контима'!$A$12:R$499,COLUMN('по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контима'!$A$12:D$499,4,FALSE))</f>
        <v>0</v>
      </c>
      <c r="G447">
        <f>IF(A447=0,0,+VLOOKUP($A447,'по изворима и контима'!$A$12:G$499,5,FALSE))</f>
        <v>0</v>
      </c>
      <c r="H447">
        <f>IF(A447=0,0,+VLOOKUP($A447,'по изворима и контима'!$A$12:H$499,6,FALSE))</f>
        <v>0</v>
      </c>
      <c r="I447">
        <f>IF(A447=0,0,+VLOOKUP($A447,'по изворима и контима'!$A$12:H$499,7,FALSE))</f>
        <v>0</v>
      </c>
      <c r="J447">
        <f>IF(A447=0,0,+VLOOKUP($A447,'по изворима и контима'!$A$12:I$499,8,FALSE))</f>
        <v>0</v>
      </c>
      <c r="K447">
        <f>IF(B447=0,0,+VLOOKUP($A447,'по изворима и контима'!$A$12:J$499,9,FALSE))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контима'!$A$12:R$499,COLUMN('по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контима'!$A$12:D$499,4,FALSE))</f>
        <v>0</v>
      </c>
      <c r="G448">
        <f>IF(A448=0,0,+VLOOKUP($A448,'по изворима и контима'!$A$12:G$499,5,FALSE))</f>
        <v>0</v>
      </c>
      <c r="H448">
        <f>IF(A448=0,0,+VLOOKUP($A448,'по изворима и контима'!$A$12:H$499,6,FALSE))</f>
        <v>0</v>
      </c>
      <c r="I448">
        <f>IF(A448=0,0,+VLOOKUP($A448,'по изворима и контима'!$A$12:H$499,7,FALSE))</f>
        <v>0</v>
      </c>
      <c r="J448">
        <f>IF(A448=0,0,+VLOOKUP($A448,'по изворима и контима'!$A$12:I$499,8,FALSE))</f>
        <v>0</v>
      </c>
      <c r="K448">
        <f>IF(B448=0,0,+VLOOKUP($A448,'по изворима и контима'!$A$12:J$499,9,FALSE))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контима'!$A$12:R$499,COLUMN('по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контима'!$A$12:D$499,4,FALSE))</f>
        <v>0</v>
      </c>
      <c r="G449">
        <f>IF(A449=0,0,+VLOOKUP($A449,'по изворима и контима'!$A$12:G$499,5,FALSE))</f>
        <v>0</v>
      </c>
      <c r="H449">
        <f>IF(A449=0,0,+VLOOKUP($A449,'по изворима и контима'!$A$12:H$499,6,FALSE))</f>
        <v>0</v>
      </c>
      <c r="I449">
        <f>IF(A449=0,0,+VLOOKUP($A449,'по изворима и контима'!$A$12:H$499,7,FALSE))</f>
        <v>0</v>
      </c>
      <c r="J449">
        <f>IF(A449=0,0,+VLOOKUP($A449,'по изворима и контима'!$A$12:I$499,8,FALSE))</f>
        <v>0</v>
      </c>
      <c r="K449">
        <f>IF(B449=0,0,+VLOOKUP($A449,'по изворима и контима'!$A$12:J$499,9,FALSE))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контима'!$A$12:R$499,COLUMN('по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контима'!$A$12:D$499,4,FALSE))</f>
        <v>0</v>
      </c>
      <c r="G450">
        <f>IF(A450=0,0,+VLOOKUP($A450,'по изворима и контима'!$A$12:G$499,5,FALSE))</f>
        <v>0</v>
      </c>
      <c r="H450">
        <f>IF(A450=0,0,+VLOOKUP($A450,'по изворима и контима'!$A$12:H$499,6,FALSE))</f>
        <v>0</v>
      </c>
      <c r="I450">
        <f>IF(A450=0,0,+VLOOKUP($A450,'по изворима и контима'!$A$12:H$499,7,FALSE))</f>
        <v>0</v>
      </c>
      <c r="J450">
        <f>IF(A450=0,0,+VLOOKUP($A450,'по изворима и контима'!$A$12:I$499,8,FALSE))</f>
        <v>0</v>
      </c>
      <c r="K450">
        <f>IF(B450=0,0,+VLOOKUP($A450,'по изворима и контима'!$A$12:J$499,9,FALSE))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контима'!$A$12:R$499,COLUMN('по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контима'!$A$12:D$499,4,FALSE))</f>
        <v>0</v>
      </c>
      <c r="G451">
        <f>IF(A451=0,0,+VLOOKUP($A451,'по изворима и контима'!$A$12:G$499,5,FALSE))</f>
        <v>0</v>
      </c>
      <c r="H451">
        <f>IF(A451=0,0,+VLOOKUP($A451,'по изворима и контима'!$A$12:H$499,6,FALSE))</f>
        <v>0</v>
      </c>
      <c r="I451">
        <f>IF(A451=0,0,+VLOOKUP($A451,'по изворима и контима'!$A$12:H$499,7,FALSE))</f>
        <v>0</v>
      </c>
      <c r="J451">
        <f>IF(A451=0,0,+VLOOKUP($A451,'по изворима и контима'!$A$12:I$499,8,FALSE))</f>
        <v>0</v>
      </c>
      <c r="K451">
        <f>IF(B451=0,0,+VLOOKUP($A451,'по изворима и контима'!$A$12:J$499,9,FALSE))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контима'!$A$12:R$499,COLUMN('по изворима и контима'!P:P),FALSE))</f>
        <v>0</v>
      </c>
    </row>
    <row r="452" spans="1:15" x14ac:dyDescent="0.25">
      <c r="A452">
        <f>+IF(ISBLANK('по изворима и контима'!D460)=TRUE,0,1)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контима'!$A$12:D$499,4,FALSE))</f>
        <v>0</v>
      </c>
      <c r="G452">
        <f>IF(A452=0,0,+VLOOKUP($A452,'по изворима и контима'!$A$12:G$499,5,FALSE))</f>
        <v>0</v>
      </c>
      <c r="H452">
        <f>IF(A452=0,0,+VLOOKUP($A452,'по изворима и контима'!$A$12:H$499,6,FALSE))</f>
        <v>0</v>
      </c>
      <c r="I452">
        <f>IF(A452=0,0,+VLOOKUP($A452,'по изворима и контима'!$A$12:H$499,7,FALSE))</f>
        <v>0</v>
      </c>
      <c r="J452">
        <f>IF(A452=0,0,+VLOOKUP($A452,'по изворима и контима'!$A$12:I$499,8,FALSE))</f>
        <v>0</v>
      </c>
      <c r="K452">
        <f>IF(B452=0,0,+VLOOKUP($A452,'по изворима и контима'!$A$12:J$499,9,FALSE))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контима'!$A$12:L$499,COLUMN('по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контима'!$A$12:D$499,4,FALSE))</f>
        <v>0</v>
      </c>
      <c r="G453">
        <f>IF(A453=0,0,+VLOOKUP($A453,'по изворима и контима'!$A$12:G$499,5,FALSE))</f>
        <v>0</v>
      </c>
      <c r="H453">
        <f>IF(A453=0,0,+VLOOKUP($A453,'по изворима и контима'!$A$12:H$499,6,FALSE))</f>
        <v>0</v>
      </c>
      <c r="I453">
        <f>IF(A453=0,0,+VLOOKUP($A453,'по изворима и контима'!$A$12:H$499,7,FALSE))</f>
        <v>0</v>
      </c>
      <c r="J453">
        <f>IF(A453=0,0,+VLOOKUP($A453,'по изворима и контима'!$A$12:I$499,8,FALSE))</f>
        <v>0</v>
      </c>
      <c r="K453">
        <f>IF(B453=0,0,+VLOOKUP($A453,'по изворима и контима'!$A$12:J$499,9,FALSE))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контима'!$A$12:R$499,COLUMN('по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контима'!$A$12:D$499,4,FALSE))</f>
        <v>0</v>
      </c>
      <c r="G454">
        <f>IF(A454=0,0,+VLOOKUP($A454,'по изворима и контима'!$A$12:G$499,5,FALSE))</f>
        <v>0</v>
      </c>
      <c r="H454">
        <f>IF(A454=0,0,+VLOOKUP($A454,'по изворима и контима'!$A$12:H$499,6,FALSE))</f>
        <v>0</v>
      </c>
      <c r="I454">
        <f>IF(A454=0,0,+VLOOKUP($A454,'по изворима и контима'!$A$12:H$499,7,FALSE))</f>
        <v>0</v>
      </c>
      <c r="J454">
        <f>IF(A454=0,0,+VLOOKUP($A454,'по изворима и контима'!$A$12:I$499,8,FALSE))</f>
        <v>0</v>
      </c>
      <c r="K454">
        <f>IF(B454=0,0,+VLOOKUP($A454,'по изворима и контима'!$A$12:J$499,9,FALSE))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контима'!$A$12:R$499,COLUMN('по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контима'!$A$12:D$499,4,FALSE))</f>
        <v>0</v>
      </c>
      <c r="G455">
        <f>IF(A455=0,0,+VLOOKUP($A455,'по изворима и контима'!$A$12:G$499,5,FALSE))</f>
        <v>0</v>
      </c>
      <c r="H455">
        <f>IF(A455=0,0,+VLOOKUP($A455,'по изворима и контима'!$A$12:H$499,6,FALSE))</f>
        <v>0</v>
      </c>
      <c r="I455">
        <f>IF(A455=0,0,+VLOOKUP($A455,'по изворима и контима'!$A$12:H$499,7,FALSE))</f>
        <v>0</v>
      </c>
      <c r="J455">
        <f>IF(A455=0,0,+VLOOKUP($A455,'по изворима и контима'!$A$12:I$499,8,FALSE))</f>
        <v>0</v>
      </c>
      <c r="K455">
        <f>IF(B455=0,0,+VLOOKUP($A455,'по изворима и контима'!$A$12:J$499,9,FALSE))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контима'!$A$12:R$499,COLUMN('по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контима'!$A$12:D$499,4,FALSE))</f>
        <v>0</v>
      </c>
      <c r="G456">
        <f>IF(A456=0,0,+VLOOKUP($A456,'по изворима и контима'!$A$12:G$499,5,FALSE))</f>
        <v>0</v>
      </c>
      <c r="H456">
        <f>IF(A456=0,0,+VLOOKUP($A456,'по изворима и контима'!$A$12:H$499,6,FALSE))</f>
        <v>0</v>
      </c>
      <c r="I456">
        <f>IF(A456=0,0,+VLOOKUP($A456,'по изворима и контима'!$A$12:H$499,7,FALSE))</f>
        <v>0</v>
      </c>
      <c r="J456">
        <f>IF(A456=0,0,+VLOOKUP($A456,'по изворима и контима'!$A$12:I$499,8,FALSE))</f>
        <v>0</v>
      </c>
      <c r="K456">
        <f>IF(B456=0,0,+VLOOKUP($A456,'по изворима и контима'!$A$12:J$499,9,FALSE))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контима'!$A$12:R$499,COLUMN('по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контима'!$A$12:D$499,4,FALSE))</f>
        <v>0</v>
      </c>
      <c r="G457">
        <f>IF(A457=0,0,+VLOOKUP($A457,'по изворима и контима'!$A$12:G$499,5,FALSE))</f>
        <v>0</v>
      </c>
      <c r="H457">
        <f>IF(A457=0,0,+VLOOKUP($A457,'по изворима и контима'!$A$12:H$499,6,FALSE))</f>
        <v>0</v>
      </c>
      <c r="I457">
        <f>IF(A457=0,0,+VLOOKUP($A457,'по изворима и контима'!$A$12:H$499,7,FALSE))</f>
        <v>0</v>
      </c>
      <c r="J457">
        <f>IF(A457=0,0,+VLOOKUP($A457,'по изворима и контима'!$A$12:I$499,8,FALSE))</f>
        <v>0</v>
      </c>
      <c r="K457">
        <f>IF(B457=0,0,+VLOOKUP($A457,'по изворима и контима'!$A$12:J$499,9,FALSE))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контима'!$A$12:R$499,COLUMN('по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контима'!$A$12:D$499,4,FALSE))</f>
        <v>0</v>
      </c>
      <c r="G458">
        <f>IF(A458=0,0,+VLOOKUP($A458,'по изворима и контима'!$A$12:G$499,5,FALSE))</f>
        <v>0</v>
      </c>
      <c r="H458">
        <f>IF(A458=0,0,+VLOOKUP($A458,'по изворима и контима'!$A$12:H$499,6,FALSE))</f>
        <v>0</v>
      </c>
      <c r="I458">
        <f>IF(A458=0,0,+VLOOKUP($A458,'по изворима и контима'!$A$12:H$499,7,FALSE))</f>
        <v>0</v>
      </c>
      <c r="J458">
        <f>IF(A458=0,0,+VLOOKUP($A458,'по изворима и контима'!$A$12:I$499,8,FALSE))</f>
        <v>0</v>
      </c>
      <c r="K458">
        <f>IF(B458=0,0,+VLOOKUP($A458,'по изворима и контима'!$A$12:J$499,9,FALSE))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контима'!$A$12:R$499,COLUMN('по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контима'!$A$12:D$499,4,FALSE))</f>
        <v>0</v>
      </c>
      <c r="G459">
        <f>IF(A459=0,0,+VLOOKUP($A459,'по изворима и контима'!$A$12:G$499,5,FALSE))</f>
        <v>0</v>
      </c>
      <c r="H459">
        <f>IF(A459=0,0,+VLOOKUP($A459,'по изворима и контима'!$A$12:H$499,6,FALSE))</f>
        <v>0</v>
      </c>
      <c r="I459">
        <f>IF(A459=0,0,+VLOOKUP($A459,'по изворима и контима'!$A$12:H$499,7,FALSE))</f>
        <v>0</v>
      </c>
      <c r="J459">
        <f>IF(A459=0,0,+VLOOKUP($A459,'по изворима и контима'!$A$12:I$499,8,FALSE))</f>
        <v>0</v>
      </c>
      <c r="K459">
        <f>IF(B459=0,0,+VLOOKUP($A459,'по изворима и контима'!$A$12:J$499,9,FALSE))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контима'!$A$12:L$499,COLUMN('по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контима'!$A$12:D$499,4,FALSE))</f>
        <v>0</v>
      </c>
      <c r="G460">
        <f>IF(A460=0,0,+VLOOKUP($A460,'по изворима и контима'!$A$12:G$499,5,FALSE))</f>
        <v>0</v>
      </c>
      <c r="H460">
        <f>IF(A460=0,0,+VLOOKUP($A460,'по изворима и контима'!$A$12:H$499,6,FALSE))</f>
        <v>0</v>
      </c>
      <c r="I460">
        <f>IF(A460=0,0,+VLOOKUP($A460,'по изворима и контима'!$A$12:H$499,7,FALSE))</f>
        <v>0</v>
      </c>
      <c r="J460">
        <f>IF(A460=0,0,+VLOOKUP($A460,'по изворима и контима'!$A$12:I$499,8,FALSE))</f>
        <v>0</v>
      </c>
      <c r="K460">
        <f>IF(B460=0,0,+VLOOKUP($A460,'по изворима и контима'!$A$12:J$499,9,FALSE))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контима'!$A$12:R$499,COLUMN('по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контима'!$A$12:D$499,4,FALSE))</f>
        <v>0</v>
      </c>
      <c r="G461">
        <f>IF(A461=0,0,+VLOOKUP($A461,'по изворима и контима'!$A$12:G$499,5,FALSE))</f>
        <v>0</v>
      </c>
      <c r="H461">
        <f>IF(A461=0,0,+VLOOKUP($A461,'по изворима и контима'!$A$12:H$499,6,FALSE))</f>
        <v>0</v>
      </c>
      <c r="I461">
        <f>IF(A461=0,0,+VLOOKUP($A461,'по изворима и контима'!$A$12:H$499,7,FALSE))</f>
        <v>0</v>
      </c>
      <c r="J461">
        <f>IF(A461=0,0,+VLOOKUP($A461,'по изворима и контима'!$A$12:I$499,8,FALSE))</f>
        <v>0</v>
      </c>
      <c r="K461">
        <f>IF(B461=0,0,+VLOOKUP($A461,'по изворима и контима'!$A$12:J$499,9,FALSE))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контима'!$A$12:R$499,COLUMN('по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контима'!$A$12:D$499,4,FALSE))</f>
        <v>0</v>
      </c>
      <c r="G462">
        <f>IF(A462=0,0,+VLOOKUP($A462,'по изворима и контима'!$A$12:G$499,5,FALSE))</f>
        <v>0</v>
      </c>
      <c r="H462">
        <f>IF(A462=0,0,+VLOOKUP($A462,'по изворима и контима'!$A$12:H$499,6,FALSE))</f>
        <v>0</v>
      </c>
      <c r="I462">
        <f>IF(A462=0,0,+VLOOKUP($A462,'по изворима и контима'!$A$12:H$499,7,FALSE))</f>
        <v>0</v>
      </c>
      <c r="J462">
        <f>IF(A462=0,0,+VLOOKUP($A462,'по изворима и контима'!$A$12:I$499,8,FALSE))</f>
        <v>0</v>
      </c>
      <c r="K462">
        <f>IF(B462=0,0,+VLOOKUP($A462,'по изворима и контима'!$A$12:J$499,9,FALSE))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контима'!$A$12:R$499,COLUMN('по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контима'!$A$12:D$499,4,FALSE))</f>
        <v>0</v>
      </c>
      <c r="G463">
        <f>IF(A463=0,0,+VLOOKUP($A463,'по изворима и контима'!$A$12:G$499,5,FALSE))</f>
        <v>0</v>
      </c>
      <c r="H463">
        <f>IF(A463=0,0,+VLOOKUP($A463,'по изворима и контима'!$A$12:H$499,6,FALSE))</f>
        <v>0</v>
      </c>
      <c r="I463">
        <f>IF(A463=0,0,+VLOOKUP($A463,'по изворима и контима'!$A$12:H$499,7,FALSE))</f>
        <v>0</v>
      </c>
      <c r="J463">
        <f>IF(A463=0,0,+VLOOKUP($A463,'по изворима и контима'!$A$12:I$499,8,FALSE))</f>
        <v>0</v>
      </c>
      <c r="K463">
        <f>IF(B463=0,0,+VLOOKUP($A463,'по изворима и контима'!$A$12:J$499,9,FALSE))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контима'!$A$12:R$499,COLUMN('по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контима'!$A$12:D$499,4,FALSE))</f>
        <v>0</v>
      </c>
      <c r="G464">
        <f>IF(A464=0,0,+VLOOKUP($A464,'по изворима и контима'!$A$12:G$499,5,FALSE))</f>
        <v>0</v>
      </c>
      <c r="H464">
        <f>IF(A464=0,0,+VLOOKUP($A464,'по изворима и контима'!$A$12:H$499,6,FALSE))</f>
        <v>0</v>
      </c>
      <c r="I464">
        <f>IF(A464=0,0,+VLOOKUP($A464,'по изворима и контима'!$A$12:H$499,7,FALSE))</f>
        <v>0</v>
      </c>
      <c r="J464">
        <f>IF(A464=0,0,+VLOOKUP($A464,'по изворима и контима'!$A$12:I$499,8,FALSE))</f>
        <v>0</v>
      </c>
      <c r="K464">
        <f>IF(B464=0,0,+VLOOKUP($A464,'по изворима и контима'!$A$12:J$499,9,FALSE))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контима'!$A$12:R$499,COLUMN('по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контима'!$A$12:D$499,4,FALSE))</f>
        <v>0</v>
      </c>
      <c r="G465">
        <f>IF(A465=0,0,+VLOOKUP($A465,'по изворима и контима'!$A$12:G$499,5,FALSE))</f>
        <v>0</v>
      </c>
      <c r="H465">
        <f>IF(A465=0,0,+VLOOKUP($A465,'по изворима и контима'!$A$12:H$499,6,FALSE))</f>
        <v>0</v>
      </c>
      <c r="I465">
        <f>IF(A465=0,0,+VLOOKUP($A465,'по изворима и контима'!$A$12:H$499,7,FALSE))</f>
        <v>0</v>
      </c>
      <c r="J465">
        <f>IF(A465=0,0,+VLOOKUP($A465,'по изворима и контима'!$A$12:I$499,8,FALSE))</f>
        <v>0</v>
      </c>
      <c r="K465">
        <f>IF(B465=0,0,+VLOOKUP($A465,'по изворима и контима'!$A$12:J$499,9,FALSE))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контима'!$A$12:R$499,COLUMN('по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контима'!$A$12:D$499,4,FALSE))</f>
        <v>0</v>
      </c>
      <c r="G466">
        <f>IF(A466=0,0,+VLOOKUP($A466,'по изворима и контима'!$A$12:G$499,5,FALSE))</f>
        <v>0</v>
      </c>
      <c r="H466">
        <f>IF(A466=0,0,+VLOOKUP($A466,'по изворима и контима'!$A$12:H$499,6,FALSE))</f>
        <v>0</v>
      </c>
      <c r="I466">
        <f>IF(A466=0,0,+VLOOKUP($A466,'по изворима и контима'!$A$12:H$499,7,FALSE))</f>
        <v>0</v>
      </c>
      <c r="J466">
        <f>IF(A466=0,0,+VLOOKUP($A466,'по изворима и контима'!$A$12:I$499,8,FALSE))</f>
        <v>0</v>
      </c>
      <c r="K466">
        <f>IF(B466=0,0,+VLOOKUP($A466,'по изворима и контима'!$A$12:J$499,9,FALSE))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контима'!$A$12:L$499,COLUMN('по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контима'!$A$12:D$499,4,FALSE))</f>
        <v>0</v>
      </c>
      <c r="G467">
        <f>IF(A467=0,0,+VLOOKUP($A467,'по изворима и контима'!$A$12:G$499,5,FALSE))</f>
        <v>0</v>
      </c>
      <c r="H467">
        <f>IF(A467=0,0,+VLOOKUP($A467,'по изворима и контима'!$A$12:H$499,6,FALSE))</f>
        <v>0</v>
      </c>
      <c r="I467">
        <f>IF(A467=0,0,+VLOOKUP($A467,'по изворима и контима'!$A$12:H$499,7,FALSE))</f>
        <v>0</v>
      </c>
      <c r="J467">
        <f>IF(A467=0,0,+VLOOKUP($A467,'по изворима и контима'!$A$12:I$499,8,FALSE))</f>
        <v>0</v>
      </c>
      <c r="K467">
        <f>IF(B467=0,0,+VLOOKUP($A467,'по изворима и контима'!$A$12:J$499,9,FALSE))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контима'!$A$12:R$499,COLUMN('по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контима'!$A$12:D$499,4,FALSE))</f>
        <v>0</v>
      </c>
      <c r="G468">
        <f>IF(A468=0,0,+VLOOKUP($A468,'по изворима и контима'!$A$12:G$499,5,FALSE))</f>
        <v>0</v>
      </c>
      <c r="H468">
        <f>IF(A468=0,0,+VLOOKUP($A468,'по изворима и контима'!$A$12:H$499,6,FALSE))</f>
        <v>0</v>
      </c>
      <c r="I468">
        <f>IF(A468=0,0,+VLOOKUP($A468,'по изворима и контима'!$A$12:H$499,7,FALSE))</f>
        <v>0</v>
      </c>
      <c r="J468">
        <f>IF(A468=0,0,+VLOOKUP($A468,'по изворима и контима'!$A$12:I$499,8,FALSE))</f>
        <v>0</v>
      </c>
      <c r="K468">
        <f>IF(B468=0,0,+VLOOKUP($A468,'по изворима и контима'!$A$12:J$499,9,FALSE))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контима'!$A$12:R$499,COLUMN('по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контима'!$A$12:D$499,4,FALSE))</f>
        <v>0</v>
      </c>
      <c r="G469">
        <f>IF(A469=0,0,+VLOOKUP($A469,'по изворима и контима'!$A$12:G$499,5,FALSE))</f>
        <v>0</v>
      </c>
      <c r="H469">
        <f>IF(A469=0,0,+VLOOKUP($A469,'по изворима и контима'!$A$12:H$499,6,FALSE))</f>
        <v>0</v>
      </c>
      <c r="I469">
        <f>IF(A469=0,0,+VLOOKUP($A469,'по изворима и контима'!$A$12:H$499,7,FALSE))</f>
        <v>0</v>
      </c>
      <c r="J469">
        <f>IF(A469=0,0,+VLOOKUP($A469,'по изворима и контима'!$A$12:I$499,8,FALSE))</f>
        <v>0</v>
      </c>
      <c r="K469">
        <f>IF(B469=0,0,+VLOOKUP($A469,'по изворима и контима'!$A$12:J$499,9,FALSE))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контима'!$A$12:R$499,COLUMN('по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контима'!$A$12:D$499,4,FALSE))</f>
        <v>0</v>
      </c>
      <c r="G470">
        <f>IF(A470=0,0,+VLOOKUP($A470,'по изворима и контима'!$A$12:G$499,5,FALSE))</f>
        <v>0</v>
      </c>
      <c r="H470">
        <f>IF(A470=0,0,+VLOOKUP($A470,'по изворима и контима'!$A$12:H$499,6,FALSE))</f>
        <v>0</v>
      </c>
      <c r="I470">
        <f>IF(A470=0,0,+VLOOKUP($A470,'по изворима и контима'!$A$12:H$499,7,FALSE))</f>
        <v>0</v>
      </c>
      <c r="J470">
        <f>IF(A470=0,0,+VLOOKUP($A470,'по изворима и контима'!$A$12:I$499,8,FALSE))</f>
        <v>0</v>
      </c>
      <c r="K470">
        <f>IF(B470=0,0,+VLOOKUP($A470,'по изворима и контима'!$A$12:J$499,9,FALSE))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контима'!$A$12:R$499,COLUMN('по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контима'!$A$12:D$499,4,FALSE))</f>
        <v>0</v>
      </c>
      <c r="G471">
        <f>IF(A471=0,0,+VLOOKUP($A471,'по изворима и контима'!$A$12:G$499,5,FALSE))</f>
        <v>0</v>
      </c>
      <c r="H471">
        <f>IF(A471=0,0,+VLOOKUP($A471,'по изворима и контима'!$A$12:H$499,6,FALSE))</f>
        <v>0</v>
      </c>
      <c r="I471">
        <f>IF(A471=0,0,+VLOOKUP($A471,'по изворима и контима'!$A$12:H$499,7,FALSE))</f>
        <v>0</v>
      </c>
      <c r="J471">
        <f>IF(A471=0,0,+VLOOKUP($A471,'по изворима и контима'!$A$12:I$499,8,FALSE))</f>
        <v>0</v>
      </c>
      <c r="K471">
        <f>IF(B471=0,0,+VLOOKUP($A471,'по изворима и контима'!$A$12:J$499,9,FALSE))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контима'!$A$12:R$499,COLUMN('по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контима'!$A$12:D$499,4,FALSE))</f>
        <v>0</v>
      </c>
      <c r="G472">
        <f>IF(A472=0,0,+VLOOKUP($A472,'по изворима и контима'!$A$12:G$499,5,FALSE))</f>
        <v>0</v>
      </c>
      <c r="H472">
        <f>IF(A472=0,0,+VLOOKUP($A472,'по изворима и контима'!$A$12:H$499,6,FALSE))</f>
        <v>0</v>
      </c>
      <c r="I472">
        <f>IF(A472=0,0,+VLOOKUP($A472,'по изворима и контима'!$A$12:H$499,7,FALSE))</f>
        <v>0</v>
      </c>
      <c r="J472">
        <f>IF(A472=0,0,+VLOOKUP($A472,'по изворима и контима'!$A$12:I$499,8,FALSE))</f>
        <v>0</v>
      </c>
      <c r="K472">
        <f>IF(B472=0,0,+VLOOKUP($A472,'по изворима и контима'!$A$12:J$499,9,FALSE))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контима'!$A$12:R$499,COLUMN('по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контима'!$A$12:D$499,4,FALSE))</f>
        <v>0</v>
      </c>
      <c r="G473">
        <f>IF(A473=0,0,+VLOOKUP($A473,'по изворима и контима'!$A$12:G$499,5,FALSE))</f>
        <v>0</v>
      </c>
      <c r="H473">
        <f>IF(A473=0,0,+VLOOKUP($A473,'по изворима и контима'!$A$12:H$499,6,FALSE))</f>
        <v>0</v>
      </c>
      <c r="I473">
        <f>IF(A473=0,0,+VLOOKUP($A473,'по изворима и контима'!$A$12:H$499,7,FALSE))</f>
        <v>0</v>
      </c>
      <c r="J473">
        <f>IF(A473=0,0,+VLOOKUP($A473,'по изворима и контима'!$A$12:I$499,8,FALSE))</f>
        <v>0</v>
      </c>
      <c r="K473">
        <f>IF(B473=0,0,+VLOOKUP($A473,'по изворима и контима'!$A$12:J$499,9,FALSE))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контима'!$A$12:L$499,COLUMN('по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контима'!$A$12:D$499,4,FALSE))</f>
        <v>0</v>
      </c>
      <c r="G474">
        <f>IF(A474=0,0,+VLOOKUP($A474,'по изворима и контима'!$A$12:G$499,5,FALSE))</f>
        <v>0</v>
      </c>
      <c r="H474">
        <f>IF(A474=0,0,+VLOOKUP($A474,'по изворима и контима'!$A$12:H$499,6,FALSE))</f>
        <v>0</v>
      </c>
      <c r="I474">
        <f>IF(A474=0,0,+VLOOKUP($A474,'по изворима и контима'!$A$12:H$499,7,FALSE))</f>
        <v>0</v>
      </c>
      <c r="J474">
        <f>IF(A474=0,0,+VLOOKUP($A474,'по изворима и контима'!$A$12:I$499,8,FALSE))</f>
        <v>0</v>
      </c>
      <c r="K474">
        <f>IF(B474=0,0,+VLOOKUP($A474,'по изворима и контима'!$A$12:J$499,9,FALSE))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контима'!$A$12:R$499,COLUMN('по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контима'!$A$12:D$499,4,FALSE))</f>
        <v>0</v>
      </c>
      <c r="G475">
        <f>IF(A475=0,0,+VLOOKUP($A475,'по изворима и контима'!$A$12:G$499,5,FALSE))</f>
        <v>0</v>
      </c>
      <c r="H475">
        <f>IF(A475=0,0,+VLOOKUP($A475,'по изворима и контима'!$A$12:H$499,6,FALSE))</f>
        <v>0</v>
      </c>
      <c r="I475">
        <f>IF(A475=0,0,+VLOOKUP($A475,'по изворима и контима'!$A$12:H$499,7,FALSE))</f>
        <v>0</v>
      </c>
      <c r="J475">
        <f>IF(A475=0,0,+VLOOKUP($A475,'по изворима и контима'!$A$12:I$499,8,FALSE))</f>
        <v>0</v>
      </c>
      <c r="K475">
        <f>IF(B475=0,0,+VLOOKUP($A475,'по изворима и контима'!$A$12:J$499,9,FALSE))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контима'!$A$12:R$499,COLUMN('по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контима'!$A$12:D$499,4,FALSE))</f>
        <v>0</v>
      </c>
      <c r="G476">
        <f>IF(A476=0,0,+VLOOKUP($A476,'по изворима и контима'!$A$12:G$499,5,FALSE))</f>
        <v>0</v>
      </c>
      <c r="H476">
        <f>IF(A476=0,0,+VLOOKUP($A476,'по изворима и контима'!$A$12:H$499,6,FALSE))</f>
        <v>0</v>
      </c>
      <c r="I476">
        <f>IF(A476=0,0,+VLOOKUP($A476,'по изворима и контима'!$A$12:H$499,7,FALSE))</f>
        <v>0</v>
      </c>
      <c r="J476">
        <f>IF(A476=0,0,+VLOOKUP($A476,'по изворима и контима'!$A$12:I$499,8,FALSE))</f>
        <v>0</v>
      </c>
      <c r="K476">
        <f>IF(B476=0,0,+VLOOKUP($A476,'по изворима и контима'!$A$12:J$499,9,FALSE))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контима'!$A$12:R$499,COLUMN('по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контима'!$A$12:D$499,4,FALSE))</f>
        <v>0</v>
      </c>
      <c r="G477">
        <f>IF(A477=0,0,+VLOOKUP($A477,'по изворима и контима'!$A$12:G$499,5,FALSE))</f>
        <v>0</v>
      </c>
      <c r="H477">
        <f>IF(A477=0,0,+VLOOKUP($A477,'по изворима и контима'!$A$12:H$499,6,FALSE))</f>
        <v>0</v>
      </c>
      <c r="I477">
        <f>IF(A477=0,0,+VLOOKUP($A477,'по изворима и контима'!$A$12:H$499,7,FALSE))</f>
        <v>0</v>
      </c>
      <c r="J477">
        <f>IF(A477=0,0,+VLOOKUP($A477,'по изворима и контима'!$A$12:I$499,8,FALSE))</f>
        <v>0</v>
      </c>
      <c r="K477">
        <f>IF(B477=0,0,+VLOOKUP($A477,'по изворима и контима'!$A$12:J$499,9,FALSE))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контима'!$A$12:R$499,COLUMN('по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контима'!$A$12:D$499,4,FALSE))</f>
        <v>0</v>
      </c>
      <c r="G478">
        <f>IF(A478=0,0,+VLOOKUP($A478,'по изворима и контима'!$A$12:G$499,5,FALSE))</f>
        <v>0</v>
      </c>
      <c r="H478">
        <f>IF(A478=0,0,+VLOOKUP($A478,'по изворима и контима'!$A$12:H$499,6,FALSE))</f>
        <v>0</v>
      </c>
      <c r="I478">
        <f>IF(A478=0,0,+VLOOKUP($A478,'по изворима и контима'!$A$12:H$499,7,FALSE))</f>
        <v>0</v>
      </c>
      <c r="J478">
        <f>IF(A478=0,0,+VLOOKUP($A478,'по изворима и контима'!$A$12:I$499,8,FALSE))</f>
        <v>0</v>
      </c>
      <c r="K478">
        <f>IF(B478=0,0,+VLOOKUP($A478,'по изворима и контима'!$A$12:J$499,9,FALSE))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контима'!$A$12:R$499,COLUMN('по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контима'!$A$12:D$499,4,FALSE))</f>
        <v>0</v>
      </c>
      <c r="G479">
        <f>IF(A479=0,0,+VLOOKUP($A479,'по изворима и контима'!$A$12:G$499,5,FALSE))</f>
        <v>0</v>
      </c>
      <c r="H479">
        <f>IF(A479=0,0,+VLOOKUP($A479,'по изворима и контима'!$A$12:H$499,6,FALSE))</f>
        <v>0</v>
      </c>
      <c r="I479">
        <f>IF(A479=0,0,+VLOOKUP($A479,'по изворима и контима'!$A$12:H$499,7,FALSE))</f>
        <v>0</v>
      </c>
      <c r="J479">
        <f>IF(A479=0,0,+VLOOKUP($A479,'по изворима и контима'!$A$12:I$499,8,FALSE))</f>
        <v>0</v>
      </c>
      <c r="K479">
        <f>IF(B479=0,0,+VLOOKUP($A479,'по изворима и контима'!$A$12:J$499,9,FALSE))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контима'!$A$12:R$499,COLUMN('по изворима и контима'!P:P),FALSE))</f>
        <v>0</v>
      </c>
    </row>
    <row r="480" spans="1:15" x14ac:dyDescent="0.25">
      <c r="A480">
        <f>+IF(ISBLANK('по изворима и контима'!D488)=TRUE,0,1)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контима'!$A$12:D$499,4,FALSE))</f>
        <v>0</v>
      </c>
      <c r="G480">
        <f>IF(A480=0,0,+VLOOKUP($A480,'по изворима и контима'!$A$12:G$499,5,FALSE))</f>
        <v>0</v>
      </c>
      <c r="H480">
        <f>IF(A480=0,0,+VLOOKUP($A480,'по изворима и контима'!$A$12:H$499,6,FALSE))</f>
        <v>0</v>
      </c>
      <c r="I480">
        <f>IF(A480=0,0,+VLOOKUP($A480,'по изворима и контима'!$A$12:H$499,7,FALSE))</f>
        <v>0</v>
      </c>
      <c r="J480">
        <f>IF(A480=0,0,+VLOOKUP($A480,'по изворима и контима'!$A$12:I$499,8,FALSE))</f>
        <v>0</v>
      </c>
      <c r="K480">
        <f>IF(B480=0,0,+VLOOKUP($A480,'по изворима и контима'!$A$12:J$499,9,FALSE))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контима'!$A$12:L$499,COLUMN('по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контима'!$A$12:D$499,4,FALSE))</f>
        <v>0</v>
      </c>
      <c r="G481">
        <f>IF(A481=0,0,+VLOOKUP($A481,'по изворима и контима'!$A$12:G$499,5,FALSE))</f>
        <v>0</v>
      </c>
      <c r="H481">
        <f>IF(A481=0,0,+VLOOKUP($A481,'по изворима и контима'!$A$12:H$499,6,FALSE))</f>
        <v>0</v>
      </c>
      <c r="I481">
        <f>IF(A481=0,0,+VLOOKUP($A481,'по изворима и контима'!$A$12:H$499,7,FALSE))</f>
        <v>0</v>
      </c>
      <c r="J481">
        <f>IF(A481=0,0,+VLOOKUP($A481,'по изворима и контима'!$A$12:I$499,8,FALSE))</f>
        <v>0</v>
      </c>
      <c r="K481">
        <f>IF(B481=0,0,+VLOOKUP($A481,'по изворима и контима'!$A$12:J$499,9,FALSE))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контима'!$A$12:R$499,COLUMN('по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контима'!$A$12:D$499,4,FALSE))</f>
        <v>0</v>
      </c>
      <c r="G482">
        <f>IF(A482=0,0,+VLOOKUP($A482,'по изворима и контима'!$A$12:G$499,5,FALSE))</f>
        <v>0</v>
      </c>
      <c r="H482">
        <f>IF(A482=0,0,+VLOOKUP($A482,'по изворима и контима'!$A$12:H$499,6,FALSE))</f>
        <v>0</v>
      </c>
      <c r="I482">
        <f>IF(A482=0,0,+VLOOKUP($A482,'по изворима и контима'!$A$12:H$499,7,FALSE))</f>
        <v>0</v>
      </c>
      <c r="J482">
        <f>IF(A482=0,0,+VLOOKUP($A482,'по изворима и контима'!$A$12:I$499,8,FALSE))</f>
        <v>0</v>
      </c>
      <c r="K482">
        <f>IF(B482=0,0,+VLOOKUP($A482,'по изворима и контима'!$A$12:J$499,9,FALSE))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контима'!$A$12:R$499,COLUMN('по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контима'!$A$12:D$499,4,FALSE))</f>
        <v>0</v>
      </c>
      <c r="G483">
        <f>IF(A483=0,0,+VLOOKUP($A483,'по изворима и контима'!$A$12:G$499,5,FALSE))</f>
        <v>0</v>
      </c>
      <c r="H483">
        <f>IF(A483=0,0,+VLOOKUP($A483,'по изворима и контима'!$A$12:H$499,6,FALSE))</f>
        <v>0</v>
      </c>
      <c r="I483">
        <f>IF(A483=0,0,+VLOOKUP($A483,'по изворима и контима'!$A$12:H$499,7,FALSE))</f>
        <v>0</v>
      </c>
      <c r="J483">
        <f>IF(A483=0,0,+VLOOKUP($A483,'по изворима и контима'!$A$12:I$499,8,FALSE))</f>
        <v>0</v>
      </c>
      <c r="K483">
        <f>IF(B483=0,0,+VLOOKUP($A483,'по изворима и контима'!$A$12:J$499,9,FALSE))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контима'!$A$12:R$499,COLUMN('по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контима'!$A$12:D$499,4,FALSE))</f>
        <v>0</v>
      </c>
      <c r="G484">
        <f>IF(A484=0,0,+VLOOKUP($A484,'по изворима и контима'!$A$12:G$499,5,FALSE))</f>
        <v>0</v>
      </c>
      <c r="H484">
        <f>IF(A484=0,0,+VLOOKUP($A484,'по изворима и контима'!$A$12:H$499,6,FALSE))</f>
        <v>0</v>
      </c>
      <c r="I484">
        <f>IF(A484=0,0,+VLOOKUP($A484,'по изворима и контима'!$A$12:H$499,7,FALSE))</f>
        <v>0</v>
      </c>
      <c r="J484">
        <f>IF(A484=0,0,+VLOOKUP($A484,'по изворима и контима'!$A$12:I$499,8,FALSE))</f>
        <v>0</v>
      </c>
      <c r="K484">
        <f>IF(B484=0,0,+VLOOKUP($A484,'по изворима и контима'!$A$12:J$499,9,FALSE))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контима'!$A$12:R$499,COLUMN('по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контима'!$A$12:D$499,4,FALSE))</f>
        <v>0</v>
      </c>
      <c r="G485">
        <f>IF(A485=0,0,+VLOOKUP($A485,'по изворима и контима'!$A$12:G$499,5,FALSE))</f>
        <v>0</v>
      </c>
      <c r="H485">
        <f>IF(A485=0,0,+VLOOKUP($A485,'по изворима и контима'!$A$12:H$499,6,FALSE))</f>
        <v>0</v>
      </c>
      <c r="I485">
        <f>IF(A485=0,0,+VLOOKUP($A485,'по изворима и контима'!$A$12:H$499,7,FALSE))</f>
        <v>0</v>
      </c>
      <c r="J485">
        <f>IF(A485=0,0,+VLOOKUP($A485,'по изворима и контима'!$A$12:I$499,8,FALSE))</f>
        <v>0</v>
      </c>
      <c r="K485">
        <f>IF(B485=0,0,+VLOOKUP($A485,'по изворима и контима'!$A$12:J$499,9,FALSE))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контима'!$A$12:R$499,COLUMN('по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контима'!$A$12:D$499,4,FALSE))</f>
        <v>0</v>
      </c>
      <c r="G486">
        <f>IF(A486=0,0,+VLOOKUP($A486,'по изворима и контима'!$A$12:G$499,5,FALSE))</f>
        <v>0</v>
      </c>
      <c r="H486">
        <f>IF(A486=0,0,+VLOOKUP($A486,'по изворима и контима'!$A$12:H$499,6,FALSE))</f>
        <v>0</v>
      </c>
      <c r="I486">
        <f>IF(A486=0,0,+VLOOKUP($A486,'по изворима и контима'!$A$12:H$499,7,FALSE))</f>
        <v>0</v>
      </c>
      <c r="J486">
        <f>IF(A486=0,0,+VLOOKUP($A486,'по изворима и контима'!$A$12:I$499,8,FALSE))</f>
        <v>0</v>
      </c>
      <c r="K486">
        <f>IF(B486=0,0,+VLOOKUP($A486,'по изворима и контима'!$A$12:J$499,9,FALSE))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контима'!$A$12:R$499,COLUMN('по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контима'!$A$12:D$499,4,FALSE))</f>
        <v>0</v>
      </c>
      <c r="G487">
        <f>IF(A487=0,0,+VLOOKUP($A487,'по изворима и контима'!$A$12:G$499,5,FALSE))</f>
        <v>0</v>
      </c>
      <c r="H487">
        <f>IF(A487=0,0,+VLOOKUP($A487,'по изворима и контима'!$A$12:H$499,6,FALSE))</f>
        <v>0</v>
      </c>
      <c r="I487">
        <f>IF(A487=0,0,+VLOOKUP($A487,'по изворима и контима'!$A$12:H$499,7,FALSE))</f>
        <v>0</v>
      </c>
      <c r="J487">
        <f>IF(A487=0,0,+VLOOKUP($A487,'по изворима и контима'!$A$12:I$499,8,FALSE))</f>
        <v>0</v>
      </c>
      <c r="K487">
        <f>IF(B487=0,0,+VLOOKUP($A487,'по изворима и контима'!$A$12:J$499,9,FALSE))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контима'!$A$12:L$499,COLUMN('по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контима'!$A$12:D$499,4,FALSE))</f>
        <v>0</v>
      </c>
      <c r="G488">
        <f>IF(A488=0,0,+VLOOKUP($A488,'по изворима и контима'!$A$12:G$499,5,FALSE))</f>
        <v>0</v>
      </c>
      <c r="H488">
        <f>IF(A488=0,0,+VLOOKUP($A488,'по изворима и контима'!$A$12:H$499,6,FALSE))</f>
        <v>0</v>
      </c>
      <c r="I488">
        <f>IF(A488=0,0,+VLOOKUP($A488,'по изворима и контима'!$A$12:H$499,7,FALSE))</f>
        <v>0</v>
      </c>
      <c r="J488">
        <f>IF(A488=0,0,+VLOOKUP($A488,'по изворима и контима'!$A$12:I$499,8,FALSE))</f>
        <v>0</v>
      </c>
      <c r="K488">
        <f>IF(B488=0,0,+VLOOKUP($A488,'по изворима и контима'!$A$12:J$499,9,FALSE))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контима'!$A$12:R$499,COLUMN('по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контима'!$A$12:D$499,4,FALSE))</f>
        <v>0</v>
      </c>
      <c r="G489">
        <f>IF(A489=0,0,+VLOOKUP($A489,'по изворима и контима'!$A$12:G$499,5,FALSE))</f>
        <v>0</v>
      </c>
      <c r="H489">
        <f>IF(A489=0,0,+VLOOKUP($A489,'по изворима и контима'!$A$12:H$499,6,FALSE))</f>
        <v>0</v>
      </c>
      <c r="I489">
        <f>IF(A489=0,0,+VLOOKUP($A489,'по изворима и контима'!$A$12:H$499,7,FALSE))</f>
        <v>0</v>
      </c>
      <c r="J489">
        <f>IF(A489=0,0,+VLOOKUP($A489,'по изворима и контима'!$A$12:I$499,8,FALSE))</f>
        <v>0</v>
      </c>
      <c r="K489">
        <f>IF(B489=0,0,+VLOOKUP($A489,'по изворима и контима'!$A$12:J$499,9,FALSE))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контима'!$A$12:R$499,COLUMN('по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контима'!$A$12:D$499,4,FALSE))</f>
        <v>0</v>
      </c>
      <c r="G490">
        <f>IF(A490=0,0,+VLOOKUP($A490,'по изворима и контима'!$A$12:G$499,5,FALSE))</f>
        <v>0</v>
      </c>
      <c r="H490">
        <f>IF(A490=0,0,+VLOOKUP($A490,'по изворима и контима'!$A$12:H$499,6,FALSE))</f>
        <v>0</v>
      </c>
      <c r="I490">
        <f>IF(A490=0,0,+VLOOKUP($A490,'по изворима и контима'!$A$12:H$499,7,FALSE))</f>
        <v>0</v>
      </c>
      <c r="J490">
        <f>IF(A490=0,0,+VLOOKUP($A490,'по изворима и контима'!$A$12:I$499,8,FALSE))</f>
        <v>0</v>
      </c>
      <c r="K490">
        <f>IF(B490=0,0,+VLOOKUP($A490,'по изворима и контима'!$A$12:J$499,9,FALSE))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контима'!$A$12:R$499,COLUMN('по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контима'!$A$12:D$499,4,FALSE))</f>
        <v>0</v>
      </c>
      <c r="G491">
        <f>IF(A491=0,0,+VLOOKUP($A491,'по изворима и контима'!$A$12:G$499,5,FALSE))</f>
        <v>0</v>
      </c>
      <c r="H491">
        <f>IF(A491=0,0,+VLOOKUP($A491,'по изворима и контима'!$A$12:H$499,6,FALSE))</f>
        <v>0</v>
      </c>
      <c r="I491">
        <f>IF(A491=0,0,+VLOOKUP($A491,'по изворима и контима'!$A$12:H$499,7,FALSE))</f>
        <v>0</v>
      </c>
      <c r="J491">
        <f>IF(A491=0,0,+VLOOKUP($A491,'по изворима и контима'!$A$12:I$499,8,FALSE))</f>
        <v>0</v>
      </c>
      <c r="K491">
        <f>IF(B491=0,0,+VLOOKUP($A491,'по изворима и контима'!$A$12:J$499,9,FALSE))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контима'!$A$12:R$499,COLUMN('по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контима'!$A$12:D$499,4,FALSE))</f>
        <v>0</v>
      </c>
      <c r="G492">
        <f>IF(A492=0,0,+VLOOKUP($A492,'по изворима и контима'!$A$12:G$499,5,FALSE))</f>
        <v>0</v>
      </c>
      <c r="H492">
        <f>IF(A492=0,0,+VLOOKUP($A492,'по изворима и контима'!$A$12:H$499,6,FALSE))</f>
        <v>0</v>
      </c>
      <c r="I492">
        <f>IF(A492=0,0,+VLOOKUP($A492,'по изворима и контима'!$A$12:H$499,7,FALSE))</f>
        <v>0</v>
      </c>
      <c r="J492">
        <f>IF(A492=0,0,+VLOOKUP($A492,'по изворима и контима'!$A$12:I$499,8,FALSE))</f>
        <v>0</v>
      </c>
      <c r="K492">
        <f>IF(B492=0,0,+VLOOKUP($A492,'по изворима и контима'!$A$12:J$499,9,FALSE))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контима'!$A$12:R$499,COLUMN('по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контима'!$A$12:D$499,4,FALSE))</f>
        <v>0</v>
      </c>
      <c r="G493">
        <f>IF(A493=0,0,+VLOOKUP($A493,'по изворима и контима'!$A$12:G$499,5,FALSE))</f>
        <v>0</v>
      </c>
      <c r="H493">
        <f>IF(A493=0,0,+VLOOKUP($A493,'по изворима и контима'!$A$12:H$499,6,FALSE))</f>
        <v>0</v>
      </c>
      <c r="I493">
        <f>IF(A493=0,0,+VLOOKUP($A493,'по изворима и контима'!$A$12:H$499,7,FALSE))</f>
        <v>0</v>
      </c>
      <c r="J493">
        <f>IF(A493=0,0,+VLOOKUP($A493,'по изворима и контима'!$A$12:I$499,8,FALSE))</f>
        <v>0</v>
      </c>
      <c r="K493">
        <f>IF(B493=0,0,+VLOOKUP($A493,'по изворима и контима'!$A$12:J$499,9,FALSE))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контима'!$A$12:R$499,COLUMN('по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контима'!$A$12:D$499,4,FALSE))</f>
        <v>0</v>
      </c>
      <c r="G494">
        <f>IF(A494=0,0,+VLOOKUP($A494,'по изворима и контима'!$A$12:G$499,5,FALSE))</f>
        <v>0</v>
      </c>
      <c r="H494">
        <f>IF(A494=0,0,+VLOOKUP($A494,'по изворима и контима'!$A$12:H$499,6,FALSE))</f>
        <v>0</v>
      </c>
      <c r="I494">
        <f>IF(A494=0,0,+VLOOKUP($A494,'по изворима и контима'!$A$12:H$499,7,FALSE))</f>
        <v>0</v>
      </c>
      <c r="J494">
        <f>IF(A494=0,0,+VLOOKUP($A494,'по изворима и контима'!$A$12:I$499,8,FALSE))</f>
        <v>0</v>
      </c>
      <c r="K494">
        <f>IF(B494=0,0,+VLOOKUP($A494,'по изворима и контима'!$A$12:J$499,9,FALSE))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контима'!$A$12:L$499,COLUMN('по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контима'!$A$12:D$499,4,FALSE))</f>
        <v>0</v>
      </c>
      <c r="G495">
        <f>IF(A495=0,0,+VLOOKUP($A495,'по изворима и контима'!$A$12:G$499,5,FALSE))</f>
        <v>0</v>
      </c>
      <c r="H495">
        <f>IF(A495=0,0,+VLOOKUP($A495,'по изворима и контима'!$A$12:H$499,6,FALSE))</f>
        <v>0</v>
      </c>
      <c r="I495">
        <f>IF(A495=0,0,+VLOOKUP($A495,'по изворима и контима'!$A$12:H$499,7,FALSE))</f>
        <v>0</v>
      </c>
      <c r="J495">
        <f>IF(A495=0,0,+VLOOKUP($A495,'по изворима и контима'!$A$12:I$499,8,FALSE))</f>
        <v>0</v>
      </c>
      <c r="K495">
        <f>IF(B495=0,0,+VLOOKUP($A495,'по изворима и контима'!$A$12:J$499,9,FALSE))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контима'!$A$12:R$499,COLUMN('по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контима'!$A$12:D$499,4,FALSE))</f>
        <v>0</v>
      </c>
      <c r="G496">
        <f>IF(A496=0,0,+VLOOKUP($A496,'по изворима и контима'!$A$12:G$499,5,FALSE))</f>
        <v>0</v>
      </c>
      <c r="H496">
        <f>IF(A496=0,0,+VLOOKUP($A496,'по изворима и контима'!$A$12:H$499,6,FALSE))</f>
        <v>0</v>
      </c>
      <c r="I496">
        <f>IF(A496=0,0,+VLOOKUP($A496,'по изворима и контима'!$A$12:H$499,7,FALSE))</f>
        <v>0</v>
      </c>
      <c r="J496">
        <f>IF(A496=0,0,+VLOOKUP($A496,'по изворима и контима'!$A$12:I$499,8,FALSE))</f>
        <v>0</v>
      </c>
      <c r="K496">
        <f>IF(B496=0,0,+VLOOKUP($A496,'по изворима и контима'!$A$12:J$499,9,FALSE))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контима'!$A$12:R$499,COLUMN('по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контима'!$A$12:D$499,4,FALSE))</f>
        <v>0</v>
      </c>
      <c r="G497">
        <f>IF(A497=0,0,+VLOOKUP($A497,'по изворима и контима'!$A$12:G$499,5,FALSE))</f>
        <v>0</v>
      </c>
      <c r="H497">
        <f>IF(A497=0,0,+VLOOKUP($A497,'по изворима и контима'!$A$12:H$499,6,FALSE))</f>
        <v>0</v>
      </c>
      <c r="I497">
        <f>IF(A497=0,0,+VLOOKUP($A497,'по изворима и контима'!$A$12:H$499,7,FALSE))</f>
        <v>0</v>
      </c>
      <c r="J497">
        <f>IF(A497=0,0,+VLOOKUP($A497,'по изворима и контима'!$A$12:I$499,8,FALSE))</f>
        <v>0</v>
      </c>
      <c r="K497">
        <f>IF(B497=0,0,+VLOOKUP($A497,'по изворима и контима'!$A$12:J$499,9,FALSE))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контима'!$A$12:R$499,COLUMN('по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контима'!$A$12:D$499,4,FALSE))</f>
        <v>0</v>
      </c>
      <c r="G498">
        <f>IF(A498=0,0,+VLOOKUP($A498,'по изворима и контима'!$A$12:G$499,5,FALSE))</f>
        <v>0</v>
      </c>
      <c r="H498">
        <f>IF(A498=0,0,+VLOOKUP($A498,'по изворима и контима'!$A$12:H$499,6,FALSE))</f>
        <v>0</v>
      </c>
      <c r="I498">
        <f>IF(A498=0,0,+VLOOKUP($A498,'по изворима и контима'!$A$12:H$499,7,FALSE))</f>
        <v>0</v>
      </c>
      <c r="J498">
        <f>IF(A498=0,0,+VLOOKUP($A498,'по изворима и контима'!$A$12:I$499,8,FALSE))</f>
        <v>0</v>
      </c>
      <c r="K498">
        <f>IF(B498=0,0,+VLOOKUP($A498,'по изворима и контима'!$A$12:J$499,9,FALSE))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контима'!$A$12:R$499,COLUMN('по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контима'!$A$12:D$499,4,FALSE))</f>
        <v>0</v>
      </c>
      <c r="G499">
        <f>IF(A499=0,0,+VLOOKUP($A499,'по изворима и контима'!$A$12:G$499,5,FALSE))</f>
        <v>0</v>
      </c>
      <c r="H499">
        <f>IF(A499=0,0,+VLOOKUP($A499,'по изворима и контима'!$A$12:H$499,6,FALSE))</f>
        <v>0</v>
      </c>
      <c r="I499">
        <f>IF(A499=0,0,+VLOOKUP($A499,'по изворима и контима'!$A$12:H$499,7,FALSE))</f>
        <v>0</v>
      </c>
      <c r="J499">
        <f>IF(A499=0,0,+VLOOKUP($A499,'по изворима и контима'!$A$12:I$499,8,FALSE))</f>
        <v>0</v>
      </c>
      <c r="K499">
        <f>IF(B499=0,0,+VLOOKUP($A499,'по изворима и контима'!$A$12:J$499,9,FALSE))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контима'!$A$12:R$499,COLUMN('по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контима'!$A$12:D$499,4,FALSE))</f>
        <v>0</v>
      </c>
      <c r="G500">
        <f>IF(A500=0,0,+VLOOKUP($A500,'по изворима и контима'!$A$12:G$499,5,FALSE))</f>
        <v>0</v>
      </c>
      <c r="H500">
        <f>IF(A500=0,0,+VLOOKUP($A500,'по изворима и контима'!$A$12:H$499,6,FALSE))</f>
        <v>0</v>
      </c>
      <c r="I500">
        <f>IF(A500=0,0,+VLOOKUP($A500,'по изворима и контима'!$A$12:H$499,7,FALSE))</f>
        <v>0</v>
      </c>
      <c r="J500">
        <f>IF(A500=0,0,+VLOOKUP($A500,'по изворима и контима'!$A$12:I$499,8,FALSE))</f>
        <v>0</v>
      </c>
      <c r="K500">
        <f>IF(B500=0,0,+VLOOKUP($A500,'по изворима и контима'!$A$12:J$499,9,FALSE))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контима'!$A$12:R$499,COLUMN('по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контима'!$A$12:D$499,4,FALSE))</f>
        <v>0</v>
      </c>
      <c r="G501">
        <f>IF(A501=0,0,+VLOOKUP($A501,'по изворима и контима'!$A$12:G$499,5,FALSE))</f>
        <v>0</v>
      </c>
      <c r="H501">
        <f>IF(A501=0,0,+VLOOKUP($A501,'по изворима и контима'!$A$12:H$499,6,FALSE))</f>
        <v>0</v>
      </c>
      <c r="I501">
        <f>IF(A501=0,0,+VLOOKUP($A501,'по изворима и контима'!$A$12:H$499,7,FALSE))</f>
        <v>0</v>
      </c>
      <c r="J501">
        <f>IF(A501=0,0,+VLOOKUP($A501,'по изворима и контима'!$A$12:I$499,8,FALSE))</f>
        <v>0</v>
      </c>
      <c r="K501">
        <f>IF(B501=0,0,+VLOOKUP($A501,'по изворима и контима'!$A$12:J$499,9,FALSE))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контима'!$A$12:L$499,COLUMN('по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контима'!$A$12:D$499,4,FALSE))</f>
        <v>0</v>
      </c>
      <c r="G502">
        <f>IF(A502=0,0,+VLOOKUP($A502,'по изворима и контима'!$A$12:G$499,5,FALSE))</f>
        <v>0</v>
      </c>
      <c r="H502">
        <f>IF(A502=0,0,+VLOOKUP($A502,'по изворима и контима'!$A$12:H$499,6,FALSE))</f>
        <v>0</v>
      </c>
      <c r="I502">
        <f>IF(A502=0,0,+VLOOKUP($A502,'по изворима и контима'!$A$12:H$499,7,FALSE))</f>
        <v>0</v>
      </c>
      <c r="J502">
        <f>IF(A502=0,0,+VLOOKUP($A502,'по изворима и контима'!$A$12:I$499,8,FALSE))</f>
        <v>0</v>
      </c>
      <c r="K502">
        <f>IF(B502=0,0,+VLOOKUP($A502,'по изворима и контима'!$A$12:J$499,9,FALSE))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контима'!$A$12:R$499,COLUMN('по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контима'!$A$12:D$499,4,FALSE))</f>
        <v>0</v>
      </c>
      <c r="G503">
        <f>IF(A503=0,0,+VLOOKUP($A503,'по изворима и контима'!$A$12:G$499,5,FALSE))</f>
        <v>0</v>
      </c>
      <c r="H503">
        <f>IF(A503=0,0,+VLOOKUP($A503,'по изворима и контима'!$A$12:H$499,6,FALSE))</f>
        <v>0</v>
      </c>
      <c r="I503">
        <f>IF(A503=0,0,+VLOOKUP($A503,'по изворима и контима'!$A$12:H$499,7,FALSE))</f>
        <v>0</v>
      </c>
      <c r="J503">
        <f>IF(A503=0,0,+VLOOKUP($A503,'по изворима и контима'!$A$12:I$499,8,FALSE))</f>
        <v>0</v>
      </c>
      <c r="K503">
        <f>IF(B503=0,0,+VLOOKUP($A503,'по изворима и контима'!$A$12:J$499,9,FALSE))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контима'!$A$12:R$499,COLUMN('по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контима'!$A$12:D$499,4,FALSE))</f>
        <v>0</v>
      </c>
      <c r="G504">
        <f>IF(A504=0,0,+VLOOKUP($A504,'по изворима и контима'!$A$12:G$499,5,FALSE))</f>
        <v>0</v>
      </c>
      <c r="H504">
        <f>IF(A504=0,0,+VLOOKUP($A504,'по изворима и контима'!$A$12:H$499,6,FALSE))</f>
        <v>0</v>
      </c>
      <c r="I504">
        <f>IF(A504=0,0,+VLOOKUP($A504,'по изворима и контима'!$A$12:H$499,7,FALSE))</f>
        <v>0</v>
      </c>
      <c r="J504">
        <f>IF(A504=0,0,+VLOOKUP($A504,'по изворима и контима'!$A$12:I$499,8,FALSE))</f>
        <v>0</v>
      </c>
      <c r="K504">
        <f>IF(B504=0,0,+VLOOKUP($A504,'по изворима и контима'!$A$12:J$499,9,FALSE))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контима'!$A$12:R$499,COLUMN('по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контима'!$A$12:D$499,4,FALSE))</f>
        <v>0</v>
      </c>
      <c r="G505">
        <f>IF(A505=0,0,+VLOOKUP($A505,'по изворима и контима'!$A$12:G$499,5,FALSE))</f>
        <v>0</v>
      </c>
      <c r="H505">
        <f>IF(A505=0,0,+VLOOKUP($A505,'по изворима и контима'!$A$12:H$499,6,FALSE))</f>
        <v>0</v>
      </c>
      <c r="I505">
        <f>IF(A505=0,0,+VLOOKUP($A505,'по изворима и контима'!$A$12:H$499,7,FALSE))</f>
        <v>0</v>
      </c>
      <c r="J505">
        <f>IF(A505=0,0,+VLOOKUP($A505,'по изворима и контима'!$A$12:I$499,8,FALSE))</f>
        <v>0</v>
      </c>
      <c r="K505">
        <f>IF(B505=0,0,+VLOOKUP($A505,'по изворима и контима'!$A$12:J$499,9,FALSE))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контима'!$A$12:R$499,COLUMN('по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контима'!$A$12:D$499,4,FALSE))</f>
        <v>0</v>
      </c>
      <c r="G506">
        <f>IF(A506=0,0,+VLOOKUP($A506,'по изворима и контима'!$A$12:G$499,5,FALSE))</f>
        <v>0</v>
      </c>
      <c r="H506">
        <f>IF(A506=0,0,+VLOOKUP($A506,'по изворима и контима'!$A$12:H$499,6,FALSE))</f>
        <v>0</v>
      </c>
      <c r="I506">
        <f>IF(A506=0,0,+VLOOKUP($A506,'по изворима и контима'!$A$12:H$499,7,FALSE))</f>
        <v>0</v>
      </c>
      <c r="J506">
        <f>IF(A506=0,0,+VLOOKUP($A506,'по изворима и контима'!$A$12:I$499,8,FALSE))</f>
        <v>0</v>
      </c>
      <c r="K506">
        <f>IF(B506=0,0,+VLOOKUP($A506,'по изворима и контима'!$A$12:J$499,9,FALSE))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контима'!$A$12:R$499,COLUMN('по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контима'!$A$12:D$499,4,FALSE))</f>
        <v>0</v>
      </c>
      <c r="G507">
        <f>IF(A507=0,0,+VLOOKUP($A507,'по изворима и контима'!$A$12:G$499,5,FALSE))</f>
        <v>0</v>
      </c>
      <c r="H507">
        <f>IF(A507=0,0,+VLOOKUP($A507,'по изворима и контима'!$A$12:H$499,6,FALSE))</f>
        <v>0</v>
      </c>
      <c r="I507">
        <f>IF(A507=0,0,+VLOOKUP($A507,'по изворима и контима'!$A$12:H$499,7,FALSE))</f>
        <v>0</v>
      </c>
      <c r="J507">
        <f>IF(A507=0,0,+VLOOKUP($A507,'по изворима и контима'!$A$12:I$499,8,FALSE))</f>
        <v>0</v>
      </c>
      <c r="K507">
        <f>IF(B507=0,0,+VLOOKUP($A507,'по изворима и контима'!$A$12:J$499,9,FALSE))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контима'!$A$12:R$499,COLUMN('по изворима и контима'!P:P),FALSE))</f>
        <v>0</v>
      </c>
    </row>
    <row r="508" spans="1:15" x14ac:dyDescent="0.25">
      <c r="A508">
        <f>+IF(ISBLANK('по изворима и контима'!D516)=TRUE,0,1)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контима'!$A$12:D$499,4,FALSE))</f>
        <v>0</v>
      </c>
      <c r="G508">
        <f>IF(A508=0,0,+VLOOKUP($A508,'по изворима и контима'!$A$12:G$499,5,FALSE))</f>
        <v>0</v>
      </c>
      <c r="H508">
        <f>IF(A508=0,0,+VLOOKUP($A508,'по изворима и контима'!$A$12:H$499,6,FALSE))</f>
        <v>0</v>
      </c>
      <c r="I508">
        <f>IF(A508=0,0,+VLOOKUP($A508,'по изворима и контима'!$A$12:H$499,7,FALSE))</f>
        <v>0</v>
      </c>
      <c r="J508">
        <f>IF(A508=0,0,+VLOOKUP($A508,'по изворима и контима'!$A$12:I$499,8,FALSE))</f>
        <v>0</v>
      </c>
      <c r="K508">
        <f>IF(B508=0,0,+VLOOKUP($A508,'по изворима и контима'!$A$12:J$499,9,FALSE))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контима'!$A$12:L$499,COLUMN('по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контима'!$A$12:D$499,4,FALSE))</f>
        <v>0</v>
      </c>
      <c r="G509">
        <f>IF(A509=0,0,+VLOOKUP($A509,'по изворима и контима'!$A$12:G$499,5,FALSE))</f>
        <v>0</v>
      </c>
      <c r="H509">
        <f>IF(A509=0,0,+VLOOKUP($A509,'по изворима и контима'!$A$12:H$499,6,FALSE))</f>
        <v>0</v>
      </c>
      <c r="I509">
        <f>IF(A509=0,0,+VLOOKUP($A509,'по изворима и контима'!$A$12:H$499,7,FALSE))</f>
        <v>0</v>
      </c>
      <c r="J509">
        <f>IF(A509=0,0,+VLOOKUP($A509,'по изворима и контима'!$A$12:I$499,8,FALSE))</f>
        <v>0</v>
      </c>
      <c r="K509">
        <f>IF(B509=0,0,+VLOOKUP($A509,'по изворима и контима'!$A$12:J$499,9,FALSE))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контима'!$A$12:R$499,COLUMN('по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контима'!$A$12:D$499,4,FALSE))</f>
        <v>0</v>
      </c>
      <c r="G510">
        <f>IF(A510=0,0,+VLOOKUP($A510,'по изворима и контима'!$A$12:G$499,5,FALSE))</f>
        <v>0</v>
      </c>
      <c r="H510">
        <f>IF(A510=0,0,+VLOOKUP($A510,'по изворима и контима'!$A$12:H$499,6,FALSE))</f>
        <v>0</v>
      </c>
      <c r="I510">
        <f>IF(A510=0,0,+VLOOKUP($A510,'по изворима и контима'!$A$12:H$499,7,FALSE))</f>
        <v>0</v>
      </c>
      <c r="J510">
        <f>IF(A510=0,0,+VLOOKUP($A510,'по изворима и контима'!$A$12:I$499,8,FALSE))</f>
        <v>0</v>
      </c>
      <c r="K510">
        <f>IF(B510=0,0,+VLOOKUP($A510,'по изворима и контима'!$A$12:J$499,9,FALSE))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контима'!$A$12:R$499,COLUMN('по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контима'!$A$12:D$499,4,FALSE))</f>
        <v>0</v>
      </c>
      <c r="G511">
        <f>IF(A511=0,0,+VLOOKUP($A511,'по изворима и контима'!$A$12:G$499,5,FALSE))</f>
        <v>0</v>
      </c>
      <c r="H511">
        <f>IF(A511=0,0,+VLOOKUP($A511,'по изворима и контима'!$A$12:H$499,6,FALSE))</f>
        <v>0</v>
      </c>
      <c r="I511">
        <f>IF(A511=0,0,+VLOOKUP($A511,'по изворима и контима'!$A$12:H$499,7,FALSE))</f>
        <v>0</v>
      </c>
      <c r="J511">
        <f>IF(A511=0,0,+VLOOKUP($A511,'по изворима и контима'!$A$12:I$499,8,FALSE))</f>
        <v>0</v>
      </c>
      <c r="K511">
        <f>IF(B511=0,0,+VLOOKUP($A511,'по изворима и контима'!$A$12:J$499,9,FALSE))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контима'!$A$12:R$499,COLUMN('по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контима'!$A$12:D$499,4,FALSE))</f>
        <v>0</v>
      </c>
      <c r="G512">
        <f>IF(A512=0,0,+VLOOKUP($A512,'по изворима и контима'!$A$12:G$499,5,FALSE))</f>
        <v>0</v>
      </c>
      <c r="H512">
        <f>IF(A512=0,0,+VLOOKUP($A512,'по изворима и контима'!$A$12:H$499,6,FALSE))</f>
        <v>0</v>
      </c>
      <c r="I512">
        <f>IF(A512=0,0,+VLOOKUP($A512,'по изворима и контима'!$A$12:H$499,7,FALSE))</f>
        <v>0</v>
      </c>
      <c r="J512">
        <f>IF(A512=0,0,+VLOOKUP($A512,'по изворима и контима'!$A$12:I$499,8,FALSE))</f>
        <v>0</v>
      </c>
      <c r="K512">
        <f>IF(B512=0,0,+VLOOKUP($A512,'по изворима и контима'!$A$12:J$499,9,FALSE))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контима'!$A$12:R$499,COLUMN('по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контима'!$A$12:D$499,4,FALSE))</f>
        <v>0</v>
      </c>
      <c r="G513">
        <f>IF(A513=0,0,+VLOOKUP($A513,'по изворима и контима'!$A$12:G$499,5,FALSE))</f>
        <v>0</v>
      </c>
      <c r="H513">
        <f>IF(A513=0,0,+VLOOKUP($A513,'по изворима и контима'!$A$12:H$499,6,FALSE))</f>
        <v>0</v>
      </c>
      <c r="I513">
        <f>IF(A513=0,0,+VLOOKUP($A513,'по изворима и контима'!$A$12:H$499,7,FALSE))</f>
        <v>0</v>
      </c>
      <c r="J513">
        <f>IF(A513=0,0,+VLOOKUP($A513,'по изворима и контима'!$A$12:I$499,8,FALSE))</f>
        <v>0</v>
      </c>
      <c r="K513">
        <f>IF(B513=0,0,+VLOOKUP($A513,'по изворима и контима'!$A$12:J$499,9,FALSE))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контима'!$A$12:R$499,COLUMN('по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контима'!$A$12:D$499,4,FALSE))</f>
        <v>0</v>
      </c>
      <c r="G514">
        <f>IF(A514=0,0,+VLOOKUP($A514,'по изворима и контима'!$A$12:G$499,5,FALSE))</f>
        <v>0</v>
      </c>
      <c r="H514">
        <f>IF(A514=0,0,+VLOOKUP($A514,'по изворима и контима'!$A$12:H$499,6,FALSE))</f>
        <v>0</v>
      </c>
      <c r="I514">
        <f>IF(A514=0,0,+VLOOKUP($A514,'по изворима и контима'!$A$12:H$499,7,FALSE))</f>
        <v>0</v>
      </c>
      <c r="J514">
        <f>IF(A514=0,0,+VLOOKUP($A514,'по изворима и контима'!$A$12:I$499,8,FALSE))</f>
        <v>0</v>
      </c>
      <c r="K514">
        <f>IF(B514=0,0,+VLOOKUP($A514,'по изворима и контима'!$A$12:J$499,9,FALSE))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контима'!$A$12:R$499,COLUMN('по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контима'!$A$12:D$499,4,FALSE))</f>
        <v>0</v>
      </c>
      <c r="G515">
        <f>IF(A515=0,0,+VLOOKUP($A515,'по изворима и контима'!$A$12:G$499,5,FALSE))</f>
        <v>0</v>
      </c>
      <c r="H515">
        <f>IF(A515=0,0,+VLOOKUP($A515,'по изворима и контима'!$A$12:H$499,6,FALSE))</f>
        <v>0</v>
      </c>
      <c r="I515">
        <f>IF(A515=0,0,+VLOOKUP($A515,'по изворима и контима'!$A$12:H$499,7,FALSE))</f>
        <v>0</v>
      </c>
      <c r="J515">
        <f>IF(A515=0,0,+VLOOKUP($A515,'по изворима и контима'!$A$12:I$499,8,FALSE))</f>
        <v>0</v>
      </c>
      <c r="K515">
        <f>IF(B515=0,0,+VLOOKUP($A515,'по изворима и контима'!$A$12:J$499,9,FALSE))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контима'!$A$12:L$499,COLUMN('по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контима'!$A$12:D$499,4,FALSE))</f>
        <v>0</v>
      </c>
      <c r="G516">
        <f>IF(A516=0,0,+VLOOKUP($A516,'по изворима и контима'!$A$12:G$499,5,FALSE))</f>
        <v>0</v>
      </c>
      <c r="H516">
        <f>IF(A516=0,0,+VLOOKUP($A516,'по изворима и контима'!$A$12:H$499,6,FALSE))</f>
        <v>0</v>
      </c>
      <c r="I516">
        <f>IF(A516=0,0,+VLOOKUP($A516,'по изворима и контима'!$A$12:H$499,7,FALSE))</f>
        <v>0</v>
      </c>
      <c r="J516">
        <f>IF(A516=0,0,+VLOOKUP($A516,'по изворима и контима'!$A$12:I$499,8,FALSE))</f>
        <v>0</v>
      </c>
      <c r="K516">
        <f>IF(B516=0,0,+VLOOKUP($A516,'по изворима и контима'!$A$12:J$499,9,FALSE))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контима'!$A$12:R$499,COLUMN('по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контима'!$A$12:D$499,4,FALSE))</f>
        <v>0</v>
      </c>
      <c r="G517">
        <f>IF(A517=0,0,+VLOOKUP($A517,'по изворима и контима'!$A$12:G$499,5,FALSE))</f>
        <v>0</v>
      </c>
      <c r="H517">
        <f>IF(A517=0,0,+VLOOKUP($A517,'по изворима и контима'!$A$12:H$499,6,FALSE))</f>
        <v>0</v>
      </c>
      <c r="I517">
        <f>IF(A517=0,0,+VLOOKUP($A517,'по изворима и контима'!$A$12:H$499,7,FALSE))</f>
        <v>0</v>
      </c>
      <c r="J517">
        <f>IF(A517=0,0,+VLOOKUP($A517,'по изворима и контима'!$A$12:I$499,8,FALSE))</f>
        <v>0</v>
      </c>
      <c r="K517">
        <f>IF(B517=0,0,+VLOOKUP($A517,'по изворима и контима'!$A$12:J$499,9,FALSE))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контима'!$A$12:R$499,COLUMN('по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контима'!$A$12:D$499,4,FALSE))</f>
        <v>0</v>
      </c>
      <c r="G518">
        <f>IF(A518=0,0,+VLOOKUP($A518,'по изворима и контима'!$A$12:G$499,5,FALSE))</f>
        <v>0</v>
      </c>
      <c r="H518">
        <f>IF(A518=0,0,+VLOOKUP($A518,'по изворима и контима'!$A$12:H$499,6,FALSE))</f>
        <v>0</v>
      </c>
      <c r="I518">
        <f>IF(A518=0,0,+VLOOKUP($A518,'по изворима и контима'!$A$12:H$499,7,FALSE))</f>
        <v>0</v>
      </c>
      <c r="J518">
        <f>IF(A518=0,0,+VLOOKUP($A518,'по изворима и контима'!$A$12:I$499,8,FALSE))</f>
        <v>0</v>
      </c>
      <c r="K518">
        <f>IF(B518=0,0,+VLOOKUP($A518,'по изворима и контима'!$A$12:J$499,9,FALSE))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контима'!$A$12:R$499,COLUMN('по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контима'!$A$12:D$499,4,FALSE))</f>
        <v>0</v>
      </c>
      <c r="G519">
        <f>IF(A519=0,0,+VLOOKUP($A519,'по изворима и контима'!$A$12:G$499,5,FALSE))</f>
        <v>0</v>
      </c>
      <c r="H519">
        <f>IF(A519=0,0,+VLOOKUP($A519,'по изворима и контима'!$A$12:H$499,6,FALSE))</f>
        <v>0</v>
      </c>
      <c r="I519">
        <f>IF(A519=0,0,+VLOOKUP($A519,'по изворима и контима'!$A$12:H$499,7,FALSE))</f>
        <v>0</v>
      </c>
      <c r="J519">
        <f>IF(A519=0,0,+VLOOKUP($A519,'по изворима и контима'!$A$12:I$499,8,FALSE))</f>
        <v>0</v>
      </c>
      <c r="K519">
        <f>IF(B519=0,0,+VLOOKUP($A519,'по изворима и контима'!$A$12:J$499,9,FALSE))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контима'!$A$12:R$499,COLUMN('по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контима'!$A$12:D$499,4,FALSE))</f>
        <v>0</v>
      </c>
      <c r="G520">
        <f>IF(A520=0,0,+VLOOKUP($A520,'по изворима и контима'!$A$12:G$499,5,FALSE))</f>
        <v>0</v>
      </c>
      <c r="H520">
        <f>IF(A520=0,0,+VLOOKUP($A520,'по изворима и контима'!$A$12:H$499,6,FALSE))</f>
        <v>0</v>
      </c>
      <c r="I520">
        <f>IF(A520=0,0,+VLOOKUP($A520,'по изворима и контима'!$A$12:H$499,7,FALSE))</f>
        <v>0</v>
      </c>
      <c r="J520">
        <f>IF(A520=0,0,+VLOOKUP($A520,'по изворима и контима'!$A$12:I$499,8,FALSE))</f>
        <v>0</v>
      </c>
      <c r="K520">
        <f>IF(B520=0,0,+VLOOKUP($A520,'по изворима и контима'!$A$12:J$499,9,FALSE))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контима'!$A$12:R$499,COLUMN('по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контима'!$A$12:D$499,4,FALSE))</f>
        <v>0</v>
      </c>
      <c r="G521">
        <f>IF(A521=0,0,+VLOOKUP($A521,'по изворима и контима'!$A$12:G$499,5,FALSE))</f>
        <v>0</v>
      </c>
      <c r="H521">
        <f>IF(A521=0,0,+VLOOKUP($A521,'по изворима и контима'!$A$12:H$499,6,FALSE))</f>
        <v>0</v>
      </c>
      <c r="I521">
        <f>IF(A521=0,0,+VLOOKUP($A521,'по изворима и контима'!$A$12:H$499,7,FALSE))</f>
        <v>0</v>
      </c>
      <c r="J521">
        <f>IF(A521=0,0,+VLOOKUP($A521,'по изворима и контима'!$A$12:I$499,8,FALSE))</f>
        <v>0</v>
      </c>
      <c r="K521">
        <f>IF(B521=0,0,+VLOOKUP($A521,'по изворима и контима'!$A$12:J$499,9,FALSE))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контима'!$A$12:R$499,COLUMN('по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контима'!$A$12:D$499,4,FALSE))</f>
        <v>0</v>
      </c>
      <c r="G522">
        <f>IF(A522=0,0,+VLOOKUP($A522,'по изворима и контима'!$A$12:G$499,5,FALSE))</f>
        <v>0</v>
      </c>
      <c r="H522">
        <f>IF(A522=0,0,+VLOOKUP($A522,'по изворима и контима'!$A$12:H$499,6,FALSE))</f>
        <v>0</v>
      </c>
      <c r="I522">
        <f>IF(A522=0,0,+VLOOKUP($A522,'по изворима и контима'!$A$12:H$499,7,FALSE))</f>
        <v>0</v>
      </c>
      <c r="J522">
        <f>IF(A522=0,0,+VLOOKUP($A522,'по изворима и контима'!$A$12:I$499,8,FALSE))</f>
        <v>0</v>
      </c>
      <c r="K522">
        <f>IF(B522=0,0,+VLOOKUP($A522,'по изворима и контима'!$A$12:J$499,9,FALSE))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контима'!$A$12:L$499,COLUMN('по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контима'!$A$12:D$499,4,FALSE))</f>
        <v>0</v>
      </c>
      <c r="G523">
        <f>IF(A523=0,0,+VLOOKUP($A523,'по изворима и контима'!$A$12:G$499,5,FALSE))</f>
        <v>0</v>
      </c>
      <c r="H523">
        <f>IF(A523=0,0,+VLOOKUP($A523,'по изворима и контима'!$A$12:H$499,6,FALSE))</f>
        <v>0</v>
      </c>
      <c r="I523">
        <f>IF(A523=0,0,+VLOOKUP($A523,'по изворима и контима'!$A$12:H$499,7,FALSE))</f>
        <v>0</v>
      </c>
      <c r="J523">
        <f>IF(A523=0,0,+VLOOKUP($A523,'по изворима и контима'!$A$12:I$499,8,FALSE))</f>
        <v>0</v>
      </c>
      <c r="K523">
        <f>IF(B523=0,0,+VLOOKUP($A523,'по изворима и контима'!$A$12:J$499,9,FALSE))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контима'!$A$12:R$499,COLUMN('по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контима'!$A$12:D$499,4,FALSE))</f>
        <v>0</v>
      </c>
      <c r="G524">
        <f>IF(A524=0,0,+VLOOKUP($A524,'по изворима и контима'!$A$12:G$499,5,FALSE))</f>
        <v>0</v>
      </c>
      <c r="H524">
        <f>IF(A524=0,0,+VLOOKUP($A524,'по изворима и контима'!$A$12:H$499,6,FALSE))</f>
        <v>0</v>
      </c>
      <c r="I524">
        <f>IF(A524=0,0,+VLOOKUP($A524,'по изворима и контима'!$A$12:H$499,7,FALSE))</f>
        <v>0</v>
      </c>
      <c r="J524">
        <f>IF(A524=0,0,+VLOOKUP($A524,'по изворима и контима'!$A$12:I$499,8,FALSE))</f>
        <v>0</v>
      </c>
      <c r="K524">
        <f>IF(B524=0,0,+VLOOKUP($A524,'по изворима и контима'!$A$12:J$499,9,FALSE))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контима'!$A$12:R$499,COLUMN('по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контима'!$A$12:D$499,4,FALSE))</f>
        <v>0</v>
      </c>
      <c r="G525">
        <f>IF(A525=0,0,+VLOOKUP($A525,'по изворима и контима'!$A$12:G$499,5,FALSE))</f>
        <v>0</v>
      </c>
      <c r="H525">
        <f>IF(A525=0,0,+VLOOKUP($A525,'по изворима и контима'!$A$12:H$499,6,FALSE))</f>
        <v>0</v>
      </c>
      <c r="I525">
        <f>IF(A525=0,0,+VLOOKUP($A525,'по изворима и контима'!$A$12:H$499,7,FALSE))</f>
        <v>0</v>
      </c>
      <c r="J525">
        <f>IF(A525=0,0,+VLOOKUP($A525,'по изворима и контима'!$A$12:I$499,8,FALSE))</f>
        <v>0</v>
      </c>
      <c r="K525">
        <f>IF(B525=0,0,+VLOOKUP($A525,'по изворима и контима'!$A$12:J$499,9,FALSE))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контима'!$A$12:R$499,COLUMN('по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контима'!$A$12:D$499,4,FALSE))</f>
        <v>0</v>
      </c>
      <c r="G526">
        <f>IF(A526=0,0,+VLOOKUP($A526,'по изворима и контима'!$A$12:G$499,5,FALSE))</f>
        <v>0</v>
      </c>
      <c r="H526">
        <f>IF(A526=0,0,+VLOOKUP($A526,'по изворима и контима'!$A$12:H$499,6,FALSE))</f>
        <v>0</v>
      </c>
      <c r="I526">
        <f>IF(A526=0,0,+VLOOKUP($A526,'по изворима и контима'!$A$12:H$499,7,FALSE))</f>
        <v>0</v>
      </c>
      <c r="J526">
        <f>IF(A526=0,0,+VLOOKUP($A526,'по изворима и контима'!$A$12:I$499,8,FALSE))</f>
        <v>0</v>
      </c>
      <c r="K526">
        <f>IF(B526=0,0,+VLOOKUP($A526,'по изворима и контима'!$A$12:J$499,9,FALSE))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контима'!$A$12:R$499,COLUMN('по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контима'!$A$12:D$499,4,FALSE))</f>
        <v>0</v>
      </c>
      <c r="G527">
        <f>IF(A527=0,0,+VLOOKUP($A527,'по изворима и контима'!$A$12:G$499,5,FALSE))</f>
        <v>0</v>
      </c>
      <c r="H527">
        <f>IF(A527=0,0,+VLOOKUP($A527,'по изворима и контима'!$A$12:H$499,6,FALSE))</f>
        <v>0</v>
      </c>
      <c r="I527">
        <f>IF(A527=0,0,+VLOOKUP($A527,'по изворима и контима'!$A$12:H$499,7,FALSE))</f>
        <v>0</v>
      </c>
      <c r="J527">
        <f>IF(A527=0,0,+VLOOKUP($A527,'по изворима и контима'!$A$12:I$499,8,FALSE))</f>
        <v>0</v>
      </c>
      <c r="K527">
        <f>IF(B527=0,0,+VLOOKUP($A527,'по изворима и контима'!$A$12:J$499,9,FALSE))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контима'!$A$12:R$499,COLUMN('по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контима'!$A$12:D$499,4,FALSE))</f>
        <v>0</v>
      </c>
      <c r="G528">
        <f>IF(A528=0,0,+VLOOKUP($A528,'по изворима и контима'!$A$12:G$499,5,FALSE))</f>
        <v>0</v>
      </c>
      <c r="H528">
        <f>IF(A528=0,0,+VLOOKUP($A528,'по изворима и контима'!$A$12:H$499,6,FALSE))</f>
        <v>0</v>
      </c>
      <c r="I528">
        <f>IF(A528=0,0,+VLOOKUP($A528,'по изворима и контима'!$A$12:H$499,7,FALSE))</f>
        <v>0</v>
      </c>
      <c r="J528">
        <f>IF(A528=0,0,+VLOOKUP($A528,'по изворима и контима'!$A$12:I$499,8,FALSE))</f>
        <v>0</v>
      </c>
      <c r="K528">
        <f>IF(B528=0,0,+VLOOKUP($A528,'по изворима и контима'!$A$12:J$499,9,FALSE))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контима'!$A$12:R$499,COLUMN('по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контима'!$A$12:D$499,4,FALSE))</f>
        <v>0</v>
      </c>
      <c r="G529">
        <f>IF(A529=0,0,+VLOOKUP($A529,'по изворима и контима'!$A$12:G$499,5,FALSE))</f>
        <v>0</v>
      </c>
      <c r="H529">
        <f>IF(A529=0,0,+VLOOKUP($A529,'по изворима и контима'!$A$12:H$499,6,FALSE))</f>
        <v>0</v>
      </c>
      <c r="I529">
        <f>IF(A529=0,0,+VLOOKUP($A529,'по изворима и контима'!$A$12:H$499,7,FALSE))</f>
        <v>0</v>
      </c>
      <c r="J529">
        <f>IF(A529=0,0,+VLOOKUP($A529,'по изворима и контима'!$A$12:I$499,8,FALSE))</f>
        <v>0</v>
      </c>
      <c r="K529">
        <f>IF(B529=0,0,+VLOOKUP($A529,'по изворима и контима'!$A$12:J$499,9,FALSE))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контима'!$A$12:L$499,COLUMN('по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контима'!$A$12:D$499,4,FALSE))</f>
        <v>0</v>
      </c>
      <c r="G530">
        <f>IF(A530=0,0,+VLOOKUP($A530,'по изворима и контима'!$A$12:G$499,5,FALSE))</f>
        <v>0</v>
      </c>
      <c r="H530">
        <f>IF(A530=0,0,+VLOOKUP($A530,'по изворима и контима'!$A$12:H$499,6,FALSE))</f>
        <v>0</v>
      </c>
      <c r="I530">
        <f>IF(A530=0,0,+VLOOKUP($A530,'по изворима и контима'!$A$12:H$499,7,FALSE))</f>
        <v>0</v>
      </c>
      <c r="J530">
        <f>IF(A530=0,0,+VLOOKUP($A530,'по изворима и контима'!$A$12:I$499,8,FALSE))</f>
        <v>0</v>
      </c>
      <c r="K530">
        <f>IF(B530=0,0,+VLOOKUP($A530,'по изворима и контима'!$A$12:J$499,9,FALSE))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контима'!$A$12:R$499,COLUMN('по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контима'!$A$12:D$499,4,FALSE))</f>
        <v>0</v>
      </c>
      <c r="G531">
        <f>IF(A531=0,0,+VLOOKUP($A531,'по изворима и контима'!$A$12:G$499,5,FALSE))</f>
        <v>0</v>
      </c>
      <c r="H531">
        <f>IF(A531=0,0,+VLOOKUP($A531,'по изворима и контима'!$A$12:H$499,6,FALSE))</f>
        <v>0</v>
      </c>
      <c r="I531">
        <f>IF(A531=0,0,+VLOOKUP($A531,'по изворима и контима'!$A$12:H$499,7,FALSE))</f>
        <v>0</v>
      </c>
      <c r="J531">
        <f>IF(A531=0,0,+VLOOKUP($A531,'по изворима и контима'!$A$12:I$499,8,FALSE))</f>
        <v>0</v>
      </c>
      <c r="K531">
        <f>IF(B531=0,0,+VLOOKUP($A531,'по изворима и контима'!$A$12:J$499,9,FALSE))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контима'!$A$12:R$499,COLUMN('по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контима'!$A$12:D$499,4,FALSE))</f>
        <v>0</v>
      </c>
      <c r="G532">
        <f>IF(A532=0,0,+VLOOKUP($A532,'по изворима и контима'!$A$12:G$499,5,FALSE))</f>
        <v>0</v>
      </c>
      <c r="H532">
        <f>IF(A532=0,0,+VLOOKUP($A532,'по изворима и контима'!$A$12:H$499,6,FALSE))</f>
        <v>0</v>
      </c>
      <c r="I532">
        <f>IF(A532=0,0,+VLOOKUP($A532,'по изворима и контима'!$A$12:H$499,7,FALSE))</f>
        <v>0</v>
      </c>
      <c r="J532">
        <f>IF(A532=0,0,+VLOOKUP($A532,'по изворима и контима'!$A$12:I$499,8,FALSE))</f>
        <v>0</v>
      </c>
      <c r="K532">
        <f>IF(B532=0,0,+VLOOKUP($A532,'по изворима и контима'!$A$12:J$499,9,FALSE))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контима'!$A$12:R$499,COLUMN('по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контима'!$A$12:D$499,4,FALSE))</f>
        <v>0</v>
      </c>
      <c r="G533">
        <f>IF(A533=0,0,+VLOOKUP($A533,'по изворима и контима'!$A$12:G$499,5,FALSE))</f>
        <v>0</v>
      </c>
      <c r="H533">
        <f>IF(A533=0,0,+VLOOKUP($A533,'по изворима и контима'!$A$12:H$499,6,FALSE))</f>
        <v>0</v>
      </c>
      <c r="I533">
        <f>IF(A533=0,0,+VLOOKUP($A533,'по изворима и контима'!$A$12:H$499,7,FALSE))</f>
        <v>0</v>
      </c>
      <c r="J533">
        <f>IF(A533=0,0,+VLOOKUP($A533,'по изворима и контима'!$A$12:I$499,8,FALSE))</f>
        <v>0</v>
      </c>
      <c r="K533">
        <f>IF(B533=0,0,+VLOOKUP($A533,'по изворима и контима'!$A$12:J$499,9,FALSE))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контима'!$A$12:R$499,COLUMN('по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контима'!$A$12:D$499,4,FALSE))</f>
        <v>0</v>
      </c>
      <c r="G534">
        <f>IF(A534=0,0,+VLOOKUP($A534,'по изворима и контима'!$A$12:G$499,5,FALSE))</f>
        <v>0</v>
      </c>
      <c r="H534">
        <f>IF(A534=0,0,+VLOOKUP($A534,'по изворима и контима'!$A$12:H$499,6,FALSE))</f>
        <v>0</v>
      </c>
      <c r="I534">
        <f>IF(A534=0,0,+VLOOKUP($A534,'по изворима и контима'!$A$12:H$499,7,FALSE))</f>
        <v>0</v>
      </c>
      <c r="J534">
        <f>IF(A534=0,0,+VLOOKUP($A534,'по изворима и контима'!$A$12:I$499,8,FALSE))</f>
        <v>0</v>
      </c>
      <c r="K534">
        <f>IF(B534=0,0,+VLOOKUP($A534,'по изворима и контима'!$A$12:J$499,9,FALSE))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контима'!$A$12:R$499,COLUMN('по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контима'!$A$12:D$499,4,FALSE))</f>
        <v>0</v>
      </c>
      <c r="G535">
        <f>IF(A535=0,0,+VLOOKUP($A535,'по изворима и контима'!$A$12:G$499,5,FALSE))</f>
        <v>0</v>
      </c>
      <c r="H535">
        <f>IF(A535=0,0,+VLOOKUP($A535,'по изворима и контима'!$A$12:H$499,6,FALSE))</f>
        <v>0</v>
      </c>
      <c r="I535">
        <f>IF(A535=0,0,+VLOOKUP($A535,'по изворима и контима'!$A$12:H$499,7,FALSE))</f>
        <v>0</v>
      </c>
      <c r="J535">
        <f>IF(A535=0,0,+VLOOKUP($A535,'по изворима и контима'!$A$12:I$499,8,FALSE))</f>
        <v>0</v>
      </c>
      <c r="K535">
        <f>IF(B535=0,0,+VLOOKUP($A535,'по изворима и контима'!$A$12:J$499,9,FALSE))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контима'!$A$12:R$499,COLUMN('по изворима и контима'!P:P),FALSE))</f>
        <v>0</v>
      </c>
    </row>
    <row r="536" spans="1:15" x14ac:dyDescent="0.25">
      <c r="A536">
        <f>+IF(ISBLANK('по изворима и контима'!D544)=TRUE,0,1)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контима'!$A$12:D$499,4,FALSE))</f>
        <v>0</v>
      </c>
      <c r="G536">
        <f>IF(A536=0,0,+VLOOKUP($A536,'по изворима и контима'!$A$12:G$499,5,FALSE))</f>
        <v>0</v>
      </c>
      <c r="H536">
        <f>IF(A536=0,0,+VLOOKUP($A536,'по изворима и контима'!$A$12:H$499,6,FALSE))</f>
        <v>0</v>
      </c>
      <c r="I536">
        <f>IF(A536=0,0,+VLOOKUP($A536,'по изворима и контима'!$A$12:H$499,7,FALSE))</f>
        <v>0</v>
      </c>
      <c r="J536">
        <f>IF(A536=0,0,+VLOOKUP($A536,'по изворима и контима'!$A$12:I$499,8,FALSE))</f>
        <v>0</v>
      </c>
      <c r="K536">
        <f>IF(B536=0,0,+VLOOKUP($A536,'по изворима и контима'!$A$12:J$499,9,FALSE))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контима'!$A$12:L$499,COLUMN('по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контима'!$A$12:D$499,4,FALSE))</f>
        <v>0</v>
      </c>
      <c r="G537">
        <f>IF(A537=0,0,+VLOOKUP($A537,'по изворима и контима'!$A$12:G$499,5,FALSE))</f>
        <v>0</v>
      </c>
      <c r="H537">
        <f>IF(A537=0,0,+VLOOKUP($A537,'по изворима и контима'!$A$12:H$499,6,FALSE))</f>
        <v>0</v>
      </c>
      <c r="I537">
        <f>IF(A537=0,0,+VLOOKUP($A537,'по изворима и контима'!$A$12:H$499,7,FALSE))</f>
        <v>0</v>
      </c>
      <c r="J537">
        <f>IF(A537=0,0,+VLOOKUP($A537,'по изворима и контима'!$A$12:I$499,8,FALSE))</f>
        <v>0</v>
      </c>
      <c r="K537">
        <f>IF(B537=0,0,+VLOOKUP($A537,'по изворима и контима'!$A$12:J$499,9,FALSE))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контима'!$A$12:R$499,COLUMN('по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контима'!$A$12:D$499,4,FALSE))</f>
        <v>0</v>
      </c>
      <c r="G538">
        <f>IF(A538=0,0,+VLOOKUP($A538,'по изворима и контима'!$A$12:G$499,5,FALSE))</f>
        <v>0</v>
      </c>
      <c r="H538">
        <f>IF(A538=0,0,+VLOOKUP($A538,'по изворима и контима'!$A$12:H$499,6,FALSE))</f>
        <v>0</v>
      </c>
      <c r="I538">
        <f>IF(A538=0,0,+VLOOKUP($A538,'по изворима и контима'!$A$12:H$499,7,FALSE))</f>
        <v>0</v>
      </c>
      <c r="J538">
        <f>IF(A538=0,0,+VLOOKUP($A538,'по изворима и контима'!$A$12:I$499,8,FALSE))</f>
        <v>0</v>
      </c>
      <c r="K538">
        <f>IF(B538=0,0,+VLOOKUP($A538,'по изворима и контима'!$A$12:J$499,9,FALSE))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контима'!$A$12:R$499,COLUMN('по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контима'!$A$12:D$499,4,FALSE))</f>
        <v>0</v>
      </c>
      <c r="G539">
        <f>IF(A539=0,0,+VLOOKUP($A539,'по изворима и контима'!$A$12:G$499,5,FALSE))</f>
        <v>0</v>
      </c>
      <c r="H539">
        <f>IF(A539=0,0,+VLOOKUP($A539,'по изворима и контима'!$A$12:H$499,6,FALSE))</f>
        <v>0</v>
      </c>
      <c r="I539">
        <f>IF(A539=0,0,+VLOOKUP($A539,'по изворима и контима'!$A$12:H$499,7,FALSE))</f>
        <v>0</v>
      </c>
      <c r="J539">
        <f>IF(A539=0,0,+VLOOKUP($A539,'по изворима и контима'!$A$12:I$499,8,FALSE))</f>
        <v>0</v>
      </c>
      <c r="K539">
        <f>IF(B539=0,0,+VLOOKUP($A539,'по изворима и контима'!$A$12:J$499,9,FALSE))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контима'!$A$12:R$499,COLUMN('по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контима'!$A$12:D$499,4,FALSE))</f>
        <v>0</v>
      </c>
      <c r="G540">
        <f>IF(A540=0,0,+VLOOKUP($A540,'по изворима и контима'!$A$12:G$499,5,FALSE))</f>
        <v>0</v>
      </c>
      <c r="H540">
        <f>IF(A540=0,0,+VLOOKUP($A540,'по изворима и контима'!$A$12:H$499,6,FALSE))</f>
        <v>0</v>
      </c>
      <c r="I540">
        <f>IF(A540=0,0,+VLOOKUP($A540,'по изворима и контима'!$A$12:H$499,7,FALSE))</f>
        <v>0</v>
      </c>
      <c r="J540">
        <f>IF(A540=0,0,+VLOOKUP($A540,'по изворима и контима'!$A$12:I$499,8,FALSE))</f>
        <v>0</v>
      </c>
      <c r="K540">
        <f>IF(B540=0,0,+VLOOKUP($A540,'по изворима и контима'!$A$12:J$499,9,FALSE))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контима'!$A$12:R$499,COLUMN('по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контима'!$A$12:D$499,4,FALSE))</f>
        <v>0</v>
      </c>
      <c r="G541">
        <f>IF(A541=0,0,+VLOOKUP($A541,'по изворима и контима'!$A$12:G$499,5,FALSE))</f>
        <v>0</v>
      </c>
      <c r="H541">
        <f>IF(A541=0,0,+VLOOKUP($A541,'по изворима и контима'!$A$12:H$499,6,FALSE))</f>
        <v>0</v>
      </c>
      <c r="I541">
        <f>IF(A541=0,0,+VLOOKUP($A541,'по изворима и контима'!$A$12:H$499,7,FALSE))</f>
        <v>0</v>
      </c>
      <c r="J541">
        <f>IF(A541=0,0,+VLOOKUP($A541,'по изворима и контима'!$A$12:I$499,8,FALSE))</f>
        <v>0</v>
      </c>
      <c r="K541">
        <f>IF(B541=0,0,+VLOOKUP($A541,'по изворима и контима'!$A$12:J$499,9,FALSE))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контима'!$A$12:R$499,COLUMN('по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контима'!$A$12:D$499,4,FALSE))</f>
        <v>0</v>
      </c>
      <c r="G542">
        <f>IF(A542=0,0,+VLOOKUP($A542,'по изворима и контима'!$A$12:G$499,5,FALSE))</f>
        <v>0</v>
      </c>
      <c r="H542">
        <f>IF(A542=0,0,+VLOOKUP($A542,'по изворима и контима'!$A$12:H$499,6,FALSE))</f>
        <v>0</v>
      </c>
      <c r="I542">
        <f>IF(A542=0,0,+VLOOKUP($A542,'по изворима и контима'!$A$12:H$499,7,FALSE))</f>
        <v>0</v>
      </c>
      <c r="J542">
        <f>IF(A542=0,0,+VLOOKUP($A542,'по изворима и контима'!$A$12:I$499,8,FALSE))</f>
        <v>0</v>
      </c>
      <c r="K542">
        <f>IF(B542=0,0,+VLOOKUP($A542,'по изворима и контима'!$A$12:J$499,9,FALSE))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контима'!$A$12:R$499,COLUMN('по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контима'!$A$12:D$499,4,FALSE))</f>
        <v>0</v>
      </c>
      <c r="G543">
        <f>IF(A543=0,0,+VLOOKUP($A543,'по изворима и контима'!$A$12:G$499,5,FALSE))</f>
        <v>0</v>
      </c>
      <c r="H543">
        <f>IF(A543=0,0,+VLOOKUP($A543,'по изворима и контима'!$A$12:H$499,6,FALSE))</f>
        <v>0</v>
      </c>
      <c r="I543">
        <f>IF(A543=0,0,+VLOOKUP($A543,'по изворима и контима'!$A$12:H$499,7,FALSE))</f>
        <v>0</v>
      </c>
      <c r="J543">
        <f>IF(A543=0,0,+VLOOKUP($A543,'по изворима и контима'!$A$12:I$499,8,FALSE))</f>
        <v>0</v>
      </c>
      <c r="K543">
        <f>IF(B543=0,0,+VLOOKUP($A543,'по изворима и контима'!$A$12:J$499,9,FALSE))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контима'!$A$12:L$499,COLUMN('по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контима'!$A$12:D$499,4,FALSE))</f>
        <v>0</v>
      </c>
      <c r="G544">
        <f>IF(A544=0,0,+VLOOKUP($A544,'по изворима и контима'!$A$12:G$499,5,FALSE))</f>
        <v>0</v>
      </c>
      <c r="H544">
        <f>IF(A544=0,0,+VLOOKUP($A544,'по изворима и контима'!$A$12:H$499,6,FALSE))</f>
        <v>0</v>
      </c>
      <c r="I544">
        <f>IF(A544=0,0,+VLOOKUP($A544,'по изворима и контима'!$A$12:H$499,7,FALSE))</f>
        <v>0</v>
      </c>
      <c r="J544">
        <f>IF(A544=0,0,+VLOOKUP($A544,'по изворима и контима'!$A$12:I$499,8,FALSE))</f>
        <v>0</v>
      </c>
      <c r="K544">
        <f>IF(B544=0,0,+VLOOKUP($A544,'по изворима и контима'!$A$12:J$499,9,FALSE))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контима'!$A$12:R$499,COLUMN('по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контима'!$A$12:D$499,4,FALSE))</f>
        <v>0</v>
      </c>
      <c r="G545">
        <f>IF(A545=0,0,+VLOOKUP($A545,'по изворима и контима'!$A$12:G$499,5,FALSE))</f>
        <v>0</v>
      </c>
      <c r="H545">
        <f>IF(A545=0,0,+VLOOKUP($A545,'по изворима и контима'!$A$12:H$499,6,FALSE))</f>
        <v>0</v>
      </c>
      <c r="I545">
        <f>IF(A545=0,0,+VLOOKUP($A545,'по изворима и контима'!$A$12:H$499,7,FALSE))</f>
        <v>0</v>
      </c>
      <c r="J545">
        <f>IF(A545=0,0,+VLOOKUP($A545,'по изворима и контима'!$A$12:I$499,8,FALSE))</f>
        <v>0</v>
      </c>
      <c r="K545">
        <f>IF(B545=0,0,+VLOOKUP($A545,'по изворима и контима'!$A$12:J$499,9,FALSE))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контима'!$A$12:R$499,COLUMN('по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контима'!$A$12:D$499,4,FALSE))</f>
        <v>0</v>
      </c>
      <c r="G546">
        <f>IF(A546=0,0,+VLOOKUP($A546,'по изворима и контима'!$A$12:G$499,5,FALSE))</f>
        <v>0</v>
      </c>
      <c r="H546">
        <f>IF(A546=0,0,+VLOOKUP($A546,'по изворима и контима'!$A$12:H$499,6,FALSE))</f>
        <v>0</v>
      </c>
      <c r="I546">
        <f>IF(A546=0,0,+VLOOKUP($A546,'по изворима и контима'!$A$12:H$499,7,FALSE))</f>
        <v>0</v>
      </c>
      <c r="J546">
        <f>IF(A546=0,0,+VLOOKUP($A546,'по изворима и контима'!$A$12:I$499,8,FALSE))</f>
        <v>0</v>
      </c>
      <c r="K546">
        <f>IF(B546=0,0,+VLOOKUP($A546,'по изворима и контима'!$A$12:J$499,9,FALSE))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контима'!$A$12:R$499,COLUMN('по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контима'!$A$12:D$499,4,FALSE))</f>
        <v>0</v>
      </c>
      <c r="G547">
        <f>IF(A547=0,0,+VLOOKUP($A547,'по изворима и контима'!$A$12:G$499,5,FALSE))</f>
        <v>0</v>
      </c>
      <c r="H547">
        <f>IF(A547=0,0,+VLOOKUP($A547,'по изворима и контима'!$A$12:H$499,6,FALSE))</f>
        <v>0</v>
      </c>
      <c r="I547">
        <f>IF(A547=0,0,+VLOOKUP($A547,'по изворима и контима'!$A$12:H$499,7,FALSE))</f>
        <v>0</v>
      </c>
      <c r="J547">
        <f>IF(A547=0,0,+VLOOKUP($A547,'по изворима и контима'!$A$12:I$499,8,FALSE))</f>
        <v>0</v>
      </c>
      <c r="K547">
        <f>IF(B547=0,0,+VLOOKUP($A547,'по изворима и контима'!$A$12:J$499,9,FALSE))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контима'!$A$12:R$499,COLUMN('по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контима'!$A$12:D$499,4,FALSE))</f>
        <v>0</v>
      </c>
      <c r="G548">
        <f>IF(A548=0,0,+VLOOKUP($A548,'по изворима и контима'!$A$12:G$499,5,FALSE))</f>
        <v>0</v>
      </c>
      <c r="H548">
        <f>IF(A548=0,0,+VLOOKUP($A548,'по изворима и контима'!$A$12:H$499,6,FALSE))</f>
        <v>0</v>
      </c>
      <c r="I548">
        <f>IF(A548=0,0,+VLOOKUP($A548,'по изворима и контима'!$A$12:H$499,7,FALSE))</f>
        <v>0</v>
      </c>
      <c r="J548">
        <f>IF(A548=0,0,+VLOOKUP($A548,'по изворима и контима'!$A$12:I$499,8,FALSE))</f>
        <v>0</v>
      </c>
      <c r="K548">
        <f>IF(B548=0,0,+VLOOKUP($A548,'по изворима и контима'!$A$12:J$499,9,FALSE))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контима'!$A$12:R$499,COLUMN('по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контима'!$A$12:D$499,4,FALSE))</f>
        <v>0</v>
      </c>
      <c r="G549">
        <f>IF(A549=0,0,+VLOOKUP($A549,'по изворима и контима'!$A$12:G$499,5,FALSE))</f>
        <v>0</v>
      </c>
      <c r="H549">
        <f>IF(A549=0,0,+VLOOKUP($A549,'по изворима и контима'!$A$12:H$499,6,FALSE))</f>
        <v>0</v>
      </c>
      <c r="I549">
        <f>IF(A549=0,0,+VLOOKUP($A549,'по изворима и контима'!$A$12:H$499,7,FALSE))</f>
        <v>0</v>
      </c>
      <c r="J549">
        <f>IF(A549=0,0,+VLOOKUP($A549,'по изворима и контима'!$A$12:I$499,8,FALSE))</f>
        <v>0</v>
      </c>
      <c r="K549">
        <f>IF(B549=0,0,+VLOOKUP($A549,'по изворима и контима'!$A$12:J$499,9,FALSE))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контима'!$A$12:R$499,COLUMN('по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контима'!$A$12:D$499,4,FALSE))</f>
        <v>0</v>
      </c>
      <c r="G550">
        <f>IF(A550=0,0,+VLOOKUP($A550,'по изворима и контима'!$A$12:G$499,5,FALSE))</f>
        <v>0</v>
      </c>
      <c r="H550">
        <f>IF(A550=0,0,+VLOOKUP($A550,'по изворима и контима'!$A$12:H$499,6,FALSE))</f>
        <v>0</v>
      </c>
      <c r="I550">
        <f>IF(A550=0,0,+VLOOKUP($A550,'по изворима и контима'!$A$12:H$499,7,FALSE))</f>
        <v>0</v>
      </c>
      <c r="J550">
        <f>IF(A550=0,0,+VLOOKUP($A550,'по изворима и контима'!$A$12:I$499,8,FALSE))</f>
        <v>0</v>
      </c>
      <c r="K550">
        <f>IF(B550=0,0,+VLOOKUP($A550,'по изворима и контима'!$A$12:J$499,9,FALSE))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контима'!$A$12:L$499,COLUMN('по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контима'!$A$12:D$499,4,FALSE))</f>
        <v>0</v>
      </c>
      <c r="G551">
        <f>IF(A551=0,0,+VLOOKUP($A551,'по изворима и контима'!$A$12:G$499,5,FALSE))</f>
        <v>0</v>
      </c>
      <c r="H551">
        <f>IF(A551=0,0,+VLOOKUP($A551,'по изворима и контима'!$A$12:H$499,6,FALSE))</f>
        <v>0</v>
      </c>
      <c r="I551">
        <f>IF(A551=0,0,+VLOOKUP($A551,'по изворима и контима'!$A$12:H$499,7,FALSE))</f>
        <v>0</v>
      </c>
      <c r="J551">
        <f>IF(A551=0,0,+VLOOKUP($A551,'по изворима и контима'!$A$12:I$499,8,FALSE))</f>
        <v>0</v>
      </c>
      <c r="K551">
        <f>IF(B551=0,0,+VLOOKUP($A551,'по изворима и контима'!$A$12:J$499,9,FALSE))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контима'!$A$12:R$499,COLUMN('по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контима'!$A$12:D$499,4,FALSE))</f>
        <v>0</v>
      </c>
      <c r="G552">
        <f>IF(A552=0,0,+VLOOKUP($A552,'по изворима и контима'!$A$12:G$499,5,FALSE))</f>
        <v>0</v>
      </c>
      <c r="H552">
        <f>IF(A552=0,0,+VLOOKUP($A552,'по изворима и контима'!$A$12:H$499,6,FALSE))</f>
        <v>0</v>
      </c>
      <c r="I552">
        <f>IF(A552=0,0,+VLOOKUP($A552,'по изворима и контима'!$A$12:H$499,7,FALSE))</f>
        <v>0</v>
      </c>
      <c r="J552">
        <f>IF(A552=0,0,+VLOOKUP($A552,'по изворима и контима'!$A$12:I$499,8,FALSE))</f>
        <v>0</v>
      </c>
      <c r="K552">
        <f>IF(B552=0,0,+VLOOKUP($A552,'по изворима и контима'!$A$12:J$499,9,FALSE))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контима'!$A$12:R$499,COLUMN('по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контима'!$A$12:D$499,4,FALSE))</f>
        <v>0</v>
      </c>
      <c r="G553">
        <f>IF(A553=0,0,+VLOOKUP($A553,'по изворима и контима'!$A$12:G$499,5,FALSE))</f>
        <v>0</v>
      </c>
      <c r="H553">
        <f>IF(A553=0,0,+VLOOKUP($A553,'по изворима и контима'!$A$12:H$499,6,FALSE))</f>
        <v>0</v>
      </c>
      <c r="I553">
        <f>IF(A553=0,0,+VLOOKUP($A553,'по изворима и контима'!$A$12:H$499,7,FALSE))</f>
        <v>0</v>
      </c>
      <c r="J553">
        <f>IF(A553=0,0,+VLOOKUP($A553,'по изворима и контима'!$A$12:I$499,8,FALSE))</f>
        <v>0</v>
      </c>
      <c r="K553">
        <f>IF(B553=0,0,+VLOOKUP($A553,'по изворима и контима'!$A$12:J$499,9,FALSE))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контима'!$A$12:R$499,COLUMN('по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контима'!$A$12:D$499,4,FALSE))</f>
        <v>0</v>
      </c>
      <c r="G554">
        <f>IF(A554=0,0,+VLOOKUP($A554,'по изворима и контима'!$A$12:G$499,5,FALSE))</f>
        <v>0</v>
      </c>
      <c r="H554">
        <f>IF(A554=0,0,+VLOOKUP($A554,'по изворима и контима'!$A$12:H$499,6,FALSE))</f>
        <v>0</v>
      </c>
      <c r="I554">
        <f>IF(A554=0,0,+VLOOKUP($A554,'по изворима и контима'!$A$12:H$499,7,FALSE))</f>
        <v>0</v>
      </c>
      <c r="J554">
        <f>IF(A554=0,0,+VLOOKUP($A554,'по изворима и контима'!$A$12:I$499,8,FALSE))</f>
        <v>0</v>
      </c>
      <c r="K554">
        <f>IF(B554=0,0,+VLOOKUP($A554,'по изворима и контима'!$A$12:J$499,9,FALSE))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контима'!$A$12:R$499,COLUMN('по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контима'!$A$12:D$499,4,FALSE))</f>
        <v>0</v>
      </c>
      <c r="G555">
        <f>IF(A555=0,0,+VLOOKUP($A555,'по изворима и контима'!$A$12:G$499,5,FALSE))</f>
        <v>0</v>
      </c>
      <c r="H555">
        <f>IF(A555=0,0,+VLOOKUP($A555,'по изворима и контима'!$A$12:H$499,6,FALSE))</f>
        <v>0</v>
      </c>
      <c r="I555">
        <f>IF(A555=0,0,+VLOOKUP($A555,'по изворима и контима'!$A$12:H$499,7,FALSE))</f>
        <v>0</v>
      </c>
      <c r="J555">
        <f>IF(A555=0,0,+VLOOKUP($A555,'по изворима и контима'!$A$12:I$499,8,FALSE))</f>
        <v>0</v>
      </c>
      <c r="K555">
        <f>IF(B555=0,0,+VLOOKUP($A555,'по изворима и контима'!$A$12:J$499,9,FALSE))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контима'!$A$12:R$499,COLUMN('по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контима'!$A$12:D$499,4,FALSE))</f>
        <v>0</v>
      </c>
      <c r="G556">
        <f>IF(A556=0,0,+VLOOKUP($A556,'по изворима и контима'!$A$12:G$499,5,FALSE))</f>
        <v>0</v>
      </c>
      <c r="H556">
        <f>IF(A556=0,0,+VLOOKUP($A556,'по изворима и контима'!$A$12:H$499,6,FALSE))</f>
        <v>0</v>
      </c>
      <c r="I556">
        <f>IF(A556=0,0,+VLOOKUP($A556,'по изворима и контима'!$A$12:H$499,7,FALSE))</f>
        <v>0</v>
      </c>
      <c r="J556">
        <f>IF(A556=0,0,+VLOOKUP($A556,'по изворима и контима'!$A$12:I$499,8,FALSE))</f>
        <v>0</v>
      </c>
      <c r="K556">
        <f>IF(B556=0,0,+VLOOKUP($A556,'по изворима и контима'!$A$12:J$499,9,FALSE))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контима'!$A$12:R$499,COLUMN('по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контима'!$A$12:D$499,4,FALSE))</f>
        <v>0</v>
      </c>
      <c r="G557">
        <f>IF(A557=0,0,+VLOOKUP($A557,'по изворима и контима'!$A$12:G$499,5,FALSE))</f>
        <v>0</v>
      </c>
      <c r="H557">
        <f>IF(A557=0,0,+VLOOKUP($A557,'по изворима и контима'!$A$12:H$499,6,FALSE))</f>
        <v>0</v>
      </c>
      <c r="I557">
        <f>IF(A557=0,0,+VLOOKUP($A557,'по изворима и контима'!$A$12:H$499,7,FALSE))</f>
        <v>0</v>
      </c>
      <c r="J557">
        <f>IF(A557=0,0,+VLOOKUP($A557,'по изворима и контима'!$A$12:I$499,8,FALSE))</f>
        <v>0</v>
      </c>
      <c r="K557">
        <f>IF(B557=0,0,+VLOOKUP($A557,'по изворима и контима'!$A$12:J$499,9,FALSE))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контима'!$A$12:L$499,COLUMN('по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контима'!$A$12:D$499,4,FALSE))</f>
        <v>0</v>
      </c>
      <c r="G558">
        <f>IF(A558=0,0,+VLOOKUP($A558,'по изворима и контима'!$A$12:G$499,5,FALSE))</f>
        <v>0</v>
      </c>
      <c r="H558">
        <f>IF(A558=0,0,+VLOOKUP($A558,'по изворима и контима'!$A$12:H$499,6,FALSE))</f>
        <v>0</v>
      </c>
      <c r="I558">
        <f>IF(A558=0,0,+VLOOKUP($A558,'по изворима и контима'!$A$12:H$499,7,FALSE))</f>
        <v>0</v>
      </c>
      <c r="J558">
        <f>IF(A558=0,0,+VLOOKUP($A558,'по изворима и контима'!$A$12:I$499,8,FALSE))</f>
        <v>0</v>
      </c>
      <c r="K558">
        <f>IF(B558=0,0,+VLOOKUP($A558,'по изворима и контима'!$A$12:J$499,9,FALSE))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контима'!$A$12:R$499,COLUMN('по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контима'!$A$12:D$499,4,FALSE))</f>
        <v>0</v>
      </c>
      <c r="G559">
        <f>IF(A559=0,0,+VLOOKUP($A559,'по изворима и контима'!$A$12:G$499,5,FALSE))</f>
        <v>0</v>
      </c>
      <c r="H559">
        <f>IF(A559=0,0,+VLOOKUP($A559,'по изворима и контима'!$A$12:H$499,6,FALSE))</f>
        <v>0</v>
      </c>
      <c r="I559">
        <f>IF(A559=0,0,+VLOOKUP($A559,'по изворима и контима'!$A$12:H$499,7,FALSE))</f>
        <v>0</v>
      </c>
      <c r="J559">
        <f>IF(A559=0,0,+VLOOKUP($A559,'по изворима и контима'!$A$12:I$499,8,FALSE))</f>
        <v>0</v>
      </c>
      <c r="K559">
        <f>IF(B559=0,0,+VLOOKUP($A559,'по изворима и контима'!$A$12:J$499,9,FALSE))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контима'!$A$12:R$499,COLUMN('по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контима'!$A$12:D$499,4,FALSE))</f>
        <v>0</v>
      </c>
      <c r="G560">
        <f>IF(A560=0,0,+VLOOKUP($A560,'по изворима и контима'!$A$12:G$499,5,FALSE))</f>
        <v>0</v>
      </c>
      <c r="H560">
        <f>IF(A560=0,0,+VLOOKUP($A560,'по изворима и контима'!$A$12:H$499,6,FALSE))</f>
        <v>0</v>
      </c>
      <c r="I560">
        <f>IF(A560=0,0,+VLOOKUP($A560,'по изворима и контима'!$A$12:H$499,7,FALSE))</f>
        <v>0</v>
      </c>
      <c r="J560">
        <f>IF(A560=0,0,+VLOOKUP($A560,'по изворима и контима'!$A$12:I$499,8,FALSE))</f>
        <v>0</v>
      </c>
      <c r="K560">
        <f>IF(B560=0,0,+VLOOKUP($A560,'по изворима и контима'!$A$12:J$499,9,FALSE))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контима'!$A$12:R$499,COLUMN('по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контима'!$A$12:D$499,4,FALSE))</f>
        <v>0</v>
      </c>
      <c r="G561">
        <f>IF(A561=0,0,+VLOOKUP($A561,'по изворима и контима'!$A$12:G$499,5,FALSE))</f>
        <v>0</v>
      </c>
      <c r="H561">
        <f>IF(A561=0,0,+VLOOKUP($A561,'по изворима и контима'!$A$12:H$499,6,FALSE))</f>
        <v>0</v>
      </c>
      <c r="I561">
        <f>IF(A561=0,0,+VLOOKUP($A561,'по изворима и контима'!$A$12:H$499,7,FALSE))</f>
        <v>0</v>
      </c>
      <c r="J561">
        <f>IF(A561=0,0,+VLOOKUP($A561,'по изворима и контима'!$A$12:I$499,8,FALSE))</f>
        <v>0</v>
      </c>
      <c r="K561">
        <f>IF(B561=0,0,+VLOOKUP($A561,'по изворима и контима'!$A$12:J$499,9,FALSE))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контима'!$A$12:R$499,COLUMN('по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контима'!$A$12:D$499,4,FALSE))</f>
        <v>0</v>
      </c>
      <c r="G562">
        <f>IF(A562=0,0,+VLOOKUP($A562,'по изворима и контима'!$A$12:G$499,5,FALSE))</f>
        <v>0</v>
      </c>
      <c r="H562">
        <f>IF(A562=0,0,+VLOOKUP($A562,'по изворима и контима'!$A$12:H$499,6,FALSE))</f>
        <v>0</v>
      </c>
      <c r="I562">
        <f>IF(A562=0,0,+VLOOKUP($A562,'по изворима и контима'!$A$12:H$499,7,FALSE))</f>
        <v>0</v>
      </c>
      <c r="J562">
        <f>IF(A562=0,0,+VLOOKUP($A562,'по изворима и контима'!$A$12:I$499,8,FALSE))</f>
        <v>0</v>
      </c>
      <c r="K562">
        <f>IF(B562=0,0,+VLOOKUP($A562,'по изворима и контима'!$A$12:J$499,9,FALSE))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контима'!$A$12:R$499,COLUMN('по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контима'!$A$12:D$499,4,FALSE))</f>
        <v>0</v>
      </c>
      <c r="G563">
        <f>IF(A563=0,0,+VLOOKUP($A563,'по изворима и контима'!$A$12:G$499,5,FALSE))</f>
        <v>0</v>
      </c>
      <c r="H563">
        <f>IF(A563=0,0,+VLOOKUP($A563,'по изворима и контима'!$A$12:H$499,6,FALSE))</f>
        <v>0</v>
      </c>
      <c r="I563">
        <f>IF(A563=0,0,+VLOOKUP($A563,'по изворима и контима'!$A$12:H$499,7,FALSE))</f>
        <v>0</v>
      </c>
      <c r="J563">
        <f>IF(A563=0,0,+VLOOKUP($A563,'по изворима и контима'!$A$12:I$499,8,FALSE))</f>
        <v>0</v>
      </c>
      <c r="K563">
        <f>IF(B563=0,0,+VLOOKUP($A563,'по изворима и контима'!$A$12:J$499,9,FALSE))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контима'!$A$12:R$499,COLUMN('по изворима и контима'!P:P),FALSE))</f>
        <v>0</v>
      </c>
    </row>
    <row r="564" spans="1:15" x14ac:dyDescent="0.25">
      <c r="A564">
        <f>+IF(ISBLANK('по изворима и контима'!D572)=TRUE,0,1)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контима'!$A$12:D$499,4,FALSE))</f>
        <v>0</v>
      </c>
      <c r="G564">
        <f>IF(A564=0,0,+VLOOKUP($A564,'по изворима и контима'!$A$12:G$499,5,FALSE))</f>
        <v>0</v>
      </c>
      <c r="H564">
        <f>IF(A564=0,0,+VLOOKUP($A564,'по изворима и контима'!$A$12:H$499,6,FALSE))</f>
        <v>0</v>
      </c>
      <c r="I564">
        <f>IF(A564=0,0,+VLOOKUP($A564,'по изворима и контима'!$A$12:H$499,7,FALSE))</f>
        <v>0</v>
      </c>
      <c r="J564">
        <f>IF(A564=0,0,+VLOOKUP($A564,'по изворима и контима'!$A$12:I$499,8,FALSE))</f>
        <v>0</v>
      </c>
      <c r="K564">
        <f>IF(B564=0,0,+VLOOKUP($A564,'по изворима и контима'!$A$12:J$499,9,FALSE))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контима'!$A$12:L$499,COLUMN('по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контима'!$A$12:D$499,4,FALSE))</f>
        <v>0</v>
      </c>
      <c r="G565">
        <f>IF(A565=0,0,+VLOOKUP($A565,'по изворима и контима'!$A$12:G$499,5,FALSE))</f>
        <v>0</v>
      </c>
      <c r="H565">
        <f>IF(A565=0,0,+VLOOKUP($A565,'по изворима и контима'!$A$12:H$499,6,FALSE))</f>
        <v>0</v>
      </c>
      <c r="I565">
        <f>IF(A565=0,0,+VLOOKUP($A565,'по изворима и контима'!$A$12:H$499,7,FALSE))</f>
        <v>0</v>
      </c>
      <c r="J565">
        <f>IF(A565=0,0,+VLOOKUP($A565,'по изворима и контима'!$A$12:I$499,8,FALSE))</f>
        <v>0</v>
      </c>
      <c r="K565">
        <f>IF(B565=0,0,+VLOOKUP($A565,'по изворима и контима'!$A$12:J$499,9,FALSE))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контима'!$A$12:R$499,COLUMN('по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контима'!$A$12:D$499,4,FALSE))</f>
        <v>0</v>
      </c>
      <c r="G566">
        <f>IF(A566=0,0,+VLOOKUP($A566,'по изворима и контима'!$A$12:G$499,5,FALSE))</f>
        <v>0</v>
      </c>
      <c r="H566">
        <f>IF(A566=0,0,+VLOOKUP($A566,'по изворима и контима'!$A$12:H$499,6,FALSE))</f>
        <v>0</v>
      </c>
      <c r="I566">
        <f>IF(A566=0,0,+VLOOKUP($A566,'по изворима и контима'!$A$12:H$499,7,FALSE))</f>
        <v>0</v>
      </c>
      <c r="J566">
        <f>IF(A566=0,0,+VLOOKUP($A566,'по изворима и контима'!$A$12:I$499,8,FALSE))</f>
        <v>0</v>
      </c>
      <c r="K566">
        <f>IF(B566=0,0,+VLOOKUP($A566,'по изворима и контима'!$A$12:J$499,9,FALSE))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контима'!$A$12:R$499,COLUMN('по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контима'!$A$12:D$499,4,FALSE))</f>
        <v>0</v>
      </c>
      <c r="G567">
        <f>IF(A567=0,0,+VLOOKUP($A567,'по изворима и контима'!$A$12:G$499,5,FALSE))</f>
        <v>0</v>
      </c>
      <c r="H567">
        <f>IF(A567=0,0,+VLOOKUP($A567,'по изворима и контима'!$A$12:H$499,6,FALSE))</f>
        <v>0</v>
      </c>
      <c r="I567">
        <f>IF(A567=0,0,+VLOOKUP($A567,'по изворима и контима'!$A$12:H$499,7,FALSE))</f>
        <v>0</v>
      </c>
      <c r="J567">
        <f>IF(A567=0,0,+VLOOKUP($A567,'по изворима и контима'!$A$12:I$499,8,FALSE))</f>
        <v>0</v>
      </c>
      <c r="K567">
        <f>IF(B567=0,0,+VLOOKUP($A567,'по изворима и контима'!$A$12:J$499,9,FALSE))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контима'!$A$12:R$499,COLUMN('по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контима'!$A$12:D$499,4,FALSE))</f>
        <v>0</v>
      </c>
      <c r="G568">
        <f>IF(A568=0,0,+VLOOKUP($A568,'по изворима и контима'!$A$12:G$499,5,FALSE))</f>
        <v>0</v>
      </c>
      <c r="H568">
        <f>IF(A568=0,0,+VLOOKUP($A568,'по изворима и контима'!$A$12:H$499,6,FALSE))</f>
        <v>0</v>
      </c>
      <c r="I568">
        <f>IF(A568=0,0,+VLOOKUP($A568,'по изворима и контима'!$A$12:H$499,7,FALSE))</f>
        <v>0</v>
      </c>
      <c r="J568">
        <f>IF(A568=0,0,+VLOOKUP($A568,'по изворима и контима'!$A$12:I$499,8,FALSE))</f>
        <v>0</v>
      </c>
      <c r="K568">
        <f>IF(B568=0,0,+VLOOKUP($A568,'по изворима и контима'!$A$12:J$499,9,FALSE))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контима'!$A$12:R$499,COLUMN('по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контима'!$A$12:D$499,4,FALSE))</f>
        <v>0</v>
      </c>
      <c r="G569">
        <f>IF(A569=0,0,+VLOOKUP($A569,'по изворима и контима'!$A$12:G$499,5,FALSE))</f>
        <v>0</v>
      </c>
      <c r="H569">
        <f>IF(A569=0,0,+VLOOKUP($A569,'по изворима и контима'!$A$12:H$499,6,FALSE))</f>
        <v>0</v>
      </c>
      <c r="I569">
        <f>IF(A569=0,0,+VLOOKUP($A569,'по изворима и контима'!$A$12:H$499,7,FALSE))</f>
        <v>0</v>
      </c>
      <c r="J569">
        <f>IF(A569=0,0,+VLOOKUP($A569,'по изворима и контима'!$A$12:I$499,8,FALSE))</f>
        <v>0</v>
      </c>
      <c r="K569">
        <f>IF(B569=0,0,+VLOOKUP($A569,'по изворима и контима'!$A$12:J$499,9,FALSE))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контима'!$A$12:R$499,COLUMN('по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контима'!$A$12:D$499,4,FALSE))</f>
        <v>0</v>
      </c>
      <c r="G570">
        <f>IF(A570=0,0,+VLOOKUP($A570,'по изворима и контима'!$A$12:G$499,5,FALSE))</f>
        <v>0</v>
      </c>
      <c r="H570">
        <f>IF(A570=0,0,+VLOOKUP($A570,'по изворима и контима'!$A$12:H$499,6,FALSE))</f>
        <v>0</v>
      </c>
      <c r="I570">
        <f>IF(A570=0,0,+VLOOKUP($A570,'по изворима и контима'!$A$12:H$499,7,FALSE))</f>
        <v>0</v>
      </c>
      <c r="J570">
        <f>IF(A570=0,0,+VLOOKUP($A570,'по изворима и контима'!$A$12:I$499,8,FALSE))</f>
        <v>0</v>
      </c>
      <c r="K570">
        <f>IF(B570=0,0,+VLOOKUP($A570,'по изворима и контима'!$A$12:J$499,9,FALSE))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контима'!$A$12:R$499,COLUMN('по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контима'!$A$12:D$499,4,FALSE))</f>
        <v>0</v>
      </c>
      <c r="G571">
        <f>IF(A571=0,0,+VLOOKUP($A571,'по изворима и контима'!$A$12:G$499,5,FALSE))</f>
        <v>0</v>
      </c>
      <c r="H571">
        <f>IF(A571=0,0,+VLOOKUP($A571,'по изворима и контима'!$A$12:H$499,6,FALSE))</f>
        <v>0</v>
      </c>
      <c r="I571">
        <f>IF(A571=0,0,+VLOOKUP($A571,'по изворима и контима'!$A$12:H$499,7,FALSE))</f>
        <v>0</v>
      </c>
      <c r="J571">
        <f>IF(A571=0,0,+VLOOKUP($A571,'по изворима и контима'!$A$12:I$499,8,FALSE))</f>
        <v>0</v>
      </c>
      <c r="K571">
        <f>IF(B571=0,0,+VLOOKUP($A571,'по изворима и контима'!$A$12:J$499,9,FALSE))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контима'!$A$12:L$499,COLUMN('по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контима'!$A$12:D$499,4,FALSE))</f>
        <v>0</v>
      </c>
      <c r="G572">
        <f>IF(A572=0,0,+VLOOKUP($A572,'по изворима и контима'!$A$12:G$499,5,FALSE))</f>
        <v>0</v>
      </c>
      <c r="H572">
        <f>IF(A572=0,0,+VLOOKUP($A572,'по изворима и контима'!$A$12:H$499,6,FALSE))</f>
        <v>0</v>
      </c>
      <c r="I572">
        <f>IF(A572=0,0,+VLOOKUP($A572,'по изворима и контима'!$A$12:H$499,7,FALSE))</f>
        <v>0</v>
      </c>
      <c r="J572">
        <f>IF(A572=0,0,+VLOOKUP($A572,'по изворима и контима'!$A$12:I$499,8,FALSE))</f>
        <v>0</v>
      </c>
      <c r="K572">
        <f>IF(B572=0,0,+VLOOKUP($A572,'по изворима и контима'!$A$12:J$499,9,FALSE))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контима'!$A$12:R$499,COLUMN('по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контима'!$A$12:D$499,4,FALSE))</f>
        <v>0</v>
      </c>
      <c r="G573">
        <f>IF(A573=0,0,+VLOOKUP($A573,'по изворима и контима'!$A$12:G$499,5,FALSE))</f>
        <v>0</v>
      </c>
      <c r="H573">
        <f>IF(A573=0,0,+VLOOKUP($A573,'по изворима и контима'!$A$12:H$499,6,FALSE))</f>
        <v>0</v>
      </c>
      <c r="I573">
        <f>IF(A573=0,0,+VLOOKUP($A573,'по изворима и контима'!$A$12:H$499,7,FALSE))</f>
        <v>0</v>
      </c>
      <c r="J573">
        <f>IF(A573=0,0,+VLOOKUP($A573,'по изворима и контима'!$A$12:I$499,8,FALSE))</f>
        <v>0</v>
      </c>
      <c r="K573">
        <f>IF(B573=0,0,+VLOOKUP($A573,'по изворима и контима'!$A$12:J$499,9,FALSE))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контима'!$A$12:R$499,COLUMN('по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контима'!$A$12:D$499,4,FALSE))</f>
        <v>0</v>
      </c>
      <c r="G574">
        <f>IF(A574=0,0,+VLOOKUP($A574,'по изворима и контима'!$A$12:G$499,5,FALSE))</f>
        <v>0</v>
      </c>
      <c r="H574">
        <f>IF(A574=0,0,+VLOOKUP($A574,'по изворима и контима'!$A$12:H$499,6,FALSE))</f>
        <v>0</v>
      </c>
      <c r="I574">
        <f>IF(A574=0,0,+VLOOKUP($A574,'по изворима и контима'!$A$12:H$499,7,FALSE))</f>
        <v>0</v>
      </c>
      <c r="J574">
        <f>IF(A574=0,0,+VLOOKUP($A574,'по изворима и контима'!$A$12:I$499,8,FALSE))</f>
        <v>0</v>
      </c>
      <c r="K574">
        <f>IF(B574=0,0,+VLOOKUP($A574,'по изворима и контима'!$A$12:J$499,9,FALSE))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контима'!$A$12:R$499,COLUMN('по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контима'!$A$12:D$499,4,FALSE))</f>
        <v>0</v>
      </c>
      <c r="G575">
        <f>IF(A575=0,0,+VLOOKUP($A575,'по изворима и контима'!$A$12:G$499,5,FALSE))</f>
        <v>0</v>
      </c>
      <c r="H575">
        <f>IF(A575=0,0,+VLOOKUP($A575,'по изворима и контима'!$A$12:H$499,6,FALSE))</f>
        <v>0</v>
      </c>
      <c r="I575">
        <f>IF(A575=0,0,+VLOOKUP($A575,'по изворима и контима'!$A$12:H$499,7,FALSE))</f>
        <v>0</v>
      </c>
      <c r="J575">
        <f>IF(A575=0,0,+VLOOKUP($A575,'по изворима и контима'!$A$12:I$499,8,FALSE))</f>
        <v>0</v>
      </c>
      <c r="K575">
        <f>IF(B575=0,0,+VLOOKUP($A575,'по изворима и контима'!$A$12:J$499,9,FALSE))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контима'!$A$12:R$499,COLUMN('по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контима'!$A$12:D$499,4,FALSE))</f>
        <v>0</v>
      </c>
      <c r="G576">
        <f>IF(A576=0,0,+VLOOKUP($A576,'по изворима и контима'!$A$12:G$499,5,FALSE))</f>
        <v>0</v>
      </c>
      <c r="H576">
        <f>IF(A576=0,0,+VLOOKUP($A576,'по изворима и контима'!$A$12:H$499,6,FALSE))</f>
        <v>0</v>
      </c>
      <c r="I576">
        <f>IF(A576=0,0,+VLOOKUP($A576,'по изворима и контима'!$A$12:H$499,7,FALSE))</f>
        <v>0</v>
      </c>
      <c r="J576">
        <f>IF(A576=0,0,+VLOOKUP($A576,'по изворима и контима'!$A$12:I$499,8,FALSE))</f>
        <v>0</v>
      </c>
      <c r="K576">
        <f>IF(B576=0,0,+VLOOKUP($A576,'по изворима и контима'!$A$12:J$499,9,FALSE))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контима'!$A$12:R$499,COLUMN('по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контима'!$A$12:D$499,4,FALSE))</f>
        <v>0</v>
      </c>
      <c r="G577">
        <f>IF(A577=0,0,+VLOOKUP($A577,'по изворима и контима'!$A$12:G$499,5,FALSE))</f>
        <v>0</v>
      </c>
      <c r="H577">
        <f>IF(A577=0,0,+VLOOKUP($A577,'по изворима и контима'!$A$12:H$499,6,FALSE))</f>
        <v>0</v>
      </c>
      <c r="I577">
        <f>IF(A577=0,0,+VLOOKUP($A577,'по изворима и контима'!$A$12:H$499,7,FALSE))</f>
        <v>0</v>
      </c>
      <c r="J577">
        <f>IF(A577=0,0,+VLOOKUP($A577,'по изворима и контима'!$A$12:I$499,8,FALSE))</f>
        <v>0</v>
      </c>
      <c r="K577">
        <f>IF(B577=0,0,+VLOOKUP($A577,'по изворима и контима'!$A$12:J$499,9,FALSE))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контима'!$A$12:R$499,COLUMN('по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контима'!$A$12:D$499,4,FALSE))</f>
        <v>0</v>
      </c>
      <c r="G578">
        <f>IF(A578=0,0,+VLOOKUP($A578,'по изворима и контима'!$A$12:G$499,5,FALSE))</f>
        <v>0</v>
      </c>
      <c r="H578">
        <f>IF(A578=0,0,+VLOOKUP($A578,'по изворима и контима'!$A$12:H$499,6,FALSE))</f>
        <v>0</v>
      </c>
      <c r="I578">
        <f>IF(A578=0,0,+VLOOKUP($A578,'по изворима и контима'!$A$12:H$499,7,FALSE))</f>
        <v>0</v>
      </c>
      <c r="J578">
        <f>IF(A578=0,0,+VLOOKUP($A578,'по изворима и контима'!$A$12:I$499,8,FALSE))</f>
        <v>0</v>
      </c>
      <c r="K578">
        <f>IF(B578=0,0,+VLOOKUP($A578,'по изворима и контима'!$A$12:J$499,9,FALSE))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контима'!$A$12:L$499,COLUMN('по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контима'!$A$12:D$499,4,FALSE))</f>
        <v>0</v>
      </c>
      <c r="G579">
        <f>IF(A579=0,0,+VLOOKUP($A579,'по изворима и контима'!$A$12:G$499,5,FALSE))</f>
        <v>0</v>
      </c>
      <c r="H579">
        <f>IF(A579=0,0,+VLOOKUP($A579,'по изворима и контима'!$A$12:H$499,6,FALSE))</f>
        <v>0</v>
      </c>
      <c r="I579">
        <f>IF(A579=0,0,+VLOOKUP($A579,'по изворима и контима'!$A$12:H$499,7,FALSE))</f>
        <v>0</v>
      </c>
      <c r="J579">
        <f>IF(A579=0,0,+VLOOKUP($A579,'по изворима и контима'!$A$12:I$499,8,FALSE))</f>
        <v>0</v>
      </c>
      <c r="K579">
        <f>IF(B579=0,0,+VLOOKUP($A579,'по изворима и контима'!$A$12:J$499,9,FALSE))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контима'!$A$12:R$499,COLUMN('по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контима'!$A$12:D$499,4,FALSE))</f>
        <v>0</v>
      </c>
      <c r="G580">
        <f>IF(A580=0,0,+VLOOKUP($A580,'по изворима и контима'!$A$12:G$499,5,FALSE))</f>
        <v>0</v>
      </c>
      <c r="H580">
        <f>IF(A580=0,0,+VLOOKUP($A580,'по изворима и контима'!$A$12:H$499,6,FALSE))</f>
        <v>0</v>
      </c>
      <c r="I580">
        <f>IF(A580=0,0,+VLOOKUP($A580,'по изворима и контима'!$A$12:H$499,7,FALSE))</f>
        <v>0</v>
      </c>
      <c r="J580">
        <f>IF(A580=0,0,+VLOOKUP($A580,'по изворима и контима'!$A$12:I$499,8,FALSE))</f>
        <v>0</v>
      </c>
      <c r="K580">
        <f>IF(B580=0,0,+VLOOKUP($A580,'по изворима и контима'!$A$12:J$499,9,FALSE))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контима'!$A$12:R$499,COLUMN('по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контима'!$A$12:D$499,4,FALSE))</f>
        <v>0</v>
      </c>
      <c r="G581">
        <f>IF(A581=0,0,+VLOOKUP($A581,'по изворима и контима'!$A$12:G$499,5,FALSE))</f>
        <v>0</v>
      </c>
      <c r="H581">
        <f>IF(A581=0,0,+VLOOKUP($A581,'по изворима и контима'!$A$12:H$499,6,FALSE))</f>
        <v>0</v>
      </c>
      <c r="I581">
        <f>IF(A581=0,0,+VLOOKUP($A581,'по изворима и контима'!$A$12:H$499,7,FALSE))</f>
        <v>0</v>
      </c>
      <c r="J581">
        <f>IF(A581=0,0,+VLOOKUP($A581,'по изворима и контима'!$A$12:I$499,8,FALSE))</f>
        <v>0</v>
      </c>
      <c r="K581">
        <f>IF(B581=0,0,+VLOOKUP($A581,'по изворима и контима'!$A$12:J$499,9,FALSE))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контима'!$A$12:R$499,COLUMN('по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контима'!$A$12:D$499,4,FALSE))</f>
        <v>0</v>
      </c>
      <c r="G582">
        <f>IF(A582=0,0,+VLOOKUP($A582,'по изворима и контима'!$A$12:G$499,5,FALSE))</f>
        <v>0</v>
      </c>
      <c r="H582">
        <f>IF(A582=0,0,+VLOOKUP($A582,'по изворима и контима'!$A$12:H$499,6,FALSE))</f>
        <v>0</v>
      </c>
      <c r="I582">
        <f>IF(A582=0,0,+VLOOKUP($A582,'по изворима и контима'!$A$12:H$499,7,FALSE))</f>
        <v>0</v>
      </c>
      <c r="J582">
        <f>IF(A582=0,0,+VLOOKUP($A582,'по изворима и контима'!$A$12:I$499,8,FALSE))</f>
        <v>0</v>
      </c>
      <c r="K582">
        <f>IF(B582=0,0,+VLOOKUP($A582,'по изворима и контима'!$A$12:J$499,9,FALSE))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контима'!$A$12:R$499,COLUMN('по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контима'!$A$12:D$499,4,FALSE))</f>
        <v>0</v>
      </c>
      <c r="G583">
        <f>IF(A583=0,0,+VLOOKUP($A583,'по изворима и контима'!$A$12:G$499,5,FALSE))</f>
        <v>0</v>
      </c>
      <c r="H583">
        <f>IF(A583=0,0,+VLOOKUP($A583,'по изворима и контима'!$A$12:H$499,6,FALSE))</f>
        <v>0</v>
      </c>
      <c r="I583">
        <f>IF(A583=0,0,+VLOOKUP($A583,'по изворима и контима'!$A$12:H$499,7,FALSE))</f>
        <v>0</v>
      </c>
      <c r="J583">
        <f>IF(A583=0,0,+VLOOKUP($A583,'по изворима и контима'!$A$12:I$499,8,FALSE))</f>
        <v>0</v>
      </c>
      <c r="K583">
        <f>IF(B583=0,0,+VLOOKUP($A583,'по изворима и контима'!$A$12:J$499,9,FALSE))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контима'!$A$12:R$499,COLUMN('по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контима'!$A$12:D$499,4,FALSE))</f>
        <v>0</v>
      </c>
      <c r="G584">
        <f>IF(A584=0,0,+VLOOKUP($A584,'по изворима и контима'!$A$12:G$499,5,FALSE))</f>
        <v>0</v>
      </c>
      <c r="H584">
        <f>IF(A584=0,0,+VLOOKUP($A584,'по изворима и контима'!$A$12:H$499,6,FALSE))</f>
        <v>0</v>
      </c>
      <c r="I584">
        <f>IF(A584=0,0,+VLOOKUP($A584,'по изворима и контима'!$A$12:H$499,7,FALSE))</f>
        <v>0</v>
      </c>
      <c r="J584">
        <f>IF(A584=0,0,+VLOOKUP($A584,'по изворима и контима'!$A$12:I$499,8,FALSE))</f>
        <v>0</v>
      </c>
      <c r="K584">
        <f>IF(B584=0,0,+VLOOKUP($A584,'по изворима и контима'!$A$12:J$499,9,FALSE))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контима'!$A$12:R$499,COLUMN('по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контима'!$A$12:D$499,4,FALSE))</f>
        <v>0</v>
      </c>
      <c r="G585">
        <f>IF(A585=0,0,+VLOOKUP($A585,'по изворима и контима'!$A$12:G$499,5,FALSE))</f>
        <v>0</v>
      </c>
      <c r="H585">
        <f>IF(A585=0,0,+VLOOKUP($A585,'по изворима и контима'!$A$12:H$499,6,FALSE))</f>
        <v>0</v>
      </c>
      <c r="I585">
        <f>IF(A585=0,0,+VLOOKUP($A585,'по изворима и контима'!$A$12:H$499,7,FALSE))</f>
        <v>0</v>
      </c>
      <c r="J585">
        <f>IF(A585=0,0,+VLOOKUP($A585,'по изворима и контима'!$A$12:I$499,8,FALSE))</f>
        <v>0</v>
      </c>
      <c r="K585">
        <f>IF(B585=0,0,+VLOOKUP($A585,'по изворима и контима'!$A$12:J$499,9,FALSE))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контима'!$A$12:L$499,COLUMN('по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контима'!$A$12:D$499,4,FALSE))</f>
        <v>0</v>
      </c>
      <c r="G586">
        <f>IF(A586=0,0,+VLOOKUP($A586,'по изворима и контима'!$A$12:G$499,5,FALSE))</f>
        <v>0</v>
      </c>
      <c r="H586">
        <f>IF(A586=0,0,+VLOOKUP($A586,'по изворима и контима'!$A$12:H$499,6,FALSE))</f>
        <v>0</v>
      </c>
      <c r="I586">
        <f>IF(A586=0,0,+VLOOKUP($A586,'по изворима и контима'!$A$12:H$499,7,FALSE))</f>
        <v>0</v>
      </c>
      <c r="J586">
        <f>IF(A586=0,0,+VLOOKUP($A586,'по изворима и контима'!$A$12:I$499,8,FALSE))</f>
        <v>0</v>
      </c>
      <c r="K586">
        <f>IF(B586=0,0,+VLOOKUP($A586,'по изворима и контима'!$A$12:J$499,9,FALSE))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контима'!$A$12:R$499,COLUMN('по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контима'!$A$12:D$499,4,FALSE))</f>
        <v>0</v>
      </c>
      <c r="G587">
        <f>IF(A587=0,0,+VLOOKUP($A587,'по изворима и контима'!$A$12:G$499,5,FALSE))</f>
        <v>0</v>
      </c>
      <c r="H587">
        <f>IF(A587=0,0,+VLOOKUP($A587,'по изворима и контима'!$A$12:H$499,6,FALSE))</f>
        <v>0</v>
      </c>
      <c r="I587">
        <f>IF(A587=0,0,+VLOOKUP($A587,'по изворима и контима'!$A$12:H$499,7,FALSE))</f>
        <v>0</v>
      </c>
      <c r="J587">
        <f>IF(A587=0,0,+VLOOKUP($A587,'по изворима и контима'!$A$12:I$499,8,FALSE))</f>
        <v>0</v>
      </c>
      <c r="K587">
        <f>IF(B587=0,0,+VLOOKUP($A587,'по изворима и контима'!$A$12:J$499,9,FALSE))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контима'!$A$12:R$499,COLUMN('по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контима'!$A$12:D$499,4,FALSE))</f>
        <v>0</v>
      </c>
      <c r="G588">
        <f>IF(A588=0,0,+VLOOKUP($A588,'по изворима и контима'!$A$12:G$499,5,FALSE))</f>
        <v>0</v>
      </c>
      <c r="H588">
        <f>IF(A588=0,0,+VLOOKUP($A588,'по изворима и контима'!$A$12:H$499,6,FALSE))</f>
        <v>0</v>
      </c>
      <c r="I588">
        <f>IF(A588=0,0,+VLOOKUP($A588,'по изворима и контима'!$A$12:H$499,7,FALSE))</f>
        <v>0</v>
      </c>
      <c r="J588">
        <f>IF(A588=0,0,+VLOOKUP($A588,'по изворима и контима'!$A$12:I$499,8,FALSE))</f>
        <v>0</v>
      </c>
      <c r="K588">
        <f>IF(B588=0,0,+VLOOKUP($A588,'по изворима и контима'!$A$12:J$499,9,FALSE))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контима'!$A$12:R$499,COLUMN('по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контима'!$A$12:D$499,4,FALSE))</f>
        <v>0</v>
      </c>
      <c r="G589">
        <f>IF(A589=0,0,+VLOOKUP($A589,'по изворима и контима'!$A$12:G$499,5,FALSE))</f>
        <v>0</v>
      </c>
      <c r="H589">
        <f>IF(A589=0,0,+VLOOKUP($A589,'по изворима и контима'!$A$12:H$499,6,FALSE))</f>
        <v>0</v>
      </c>
      <c r="I589">
        <f>IF(A589=0,0,+VLOOKUP($A589,'по изворима и контима'!$A$12:H$499,7,FALSE))</f>
        <v>0</v>
      </c>
      <c r="J589">
        <f>IF(A589=0,0,+VLOOKUP($A589,'по изворима и контима'!$A$12:I$499,8,FALSE))</f>
        <v>0</v>
      </c>
      <c r="K589">
        <f>IF(B589=0,0,+VLOOKUP($A589,'по изворима и контима'!$A$12:J$499,9,FALSE))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контима'!$A$12:R$499,COLUMN('по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контима'!$A$12:D$499,4,FALSE))</f>
        <v>0</v>
      </c>
      <c r="G590">
        <f>IF(A590=0,0,+VLOOKUP($A590,'по изворима и контима'!$A$12:G$499,5,FALSE))</f>
        <v>0</v>
      </c>
      <c r="H590">
        <f>IF(A590=0,0,+VLOOKUP($A590,'по изворима и контима'!$A$12:H$499,6,FALSE))</f>
        <v>0</v>
      </c>
      <c r="I590">
        <f>IF(A590=0,0,+VLOOKUP($A590,'по изворима и контима'!$A$12:H$499,7,FALSE))</f>
        <v>0</v>
      </c>
      <c r="J590">
        <f>IF(A590=0,0,+VLOOKUP($A590,'по изворима и контима'!$A$12:I$499,8,FALSE))</f>
        <v>0</v>
      </c>
      <c r="K590">
        <f>IF(B590=0,0,+VLOOKUP($A590,'по изворима и контима'!$A$12:J$499,9,FALSE))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контима'!$A$12:R$499,COLUMN('по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контима'!$A$12:D$499,4,FALSE))</f>
        <v>0</v>
      </c>
      <c r="G591">
        <f>IF(A591=0,0,+VLOOKUP($A591,'по изворима и контима'!$A$12:G$499,5,FALSE))</f>
        <v>0</v>
      </c>
      <c r="H591">
        <f>IF(A591=0,0,+VLOOKUP($A591,'по изворима и контима'!$A$12:H$499,6,FALSE))</f>
        <v>0</v>
      </c>
      <c r="I591">
        <f>IF(A591=0,0,+VLOOKUP($A591,'по изворима и контима'!$A$12:H$499,7,FALSE))</f>
        <v>0</v>
      </c>
      <c r="J591">
        <f>IF(A591=0,0,+VLOOKUP($A591,'по изворима и контима'!$A$12:I$499,8,FALSE))</f>
        <v>0</v>
      </c>
      <c r="K591">
        <f>IF(B591=0,0,+VLOOKUP($A591,'по изворима и контима'!$A$12:J$499,9,FALSE))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контима'!$A$12:R$499,COLUMN('по изворима и контима'!P:P),FALSE))</f>
        <v>0</v>
      </c>
    </row>
    <row r="592" spans="1:15" x14ac:dyDescent="0.25">
      <c r="A592">
        <f>+IF(ISBLANK('по изворима и контима'!D600)=TRUE,0,1)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контима'!$A$12:D$499,4,FALSE))</f>
        <v>0</v>
      </c>
      <c r="G592">
        <f>IF(A592=0,0,+VLOOKUP($A592,'по изворима и контима'!$A$12:G$499,5,FALSE))</f>
        <v>0</v>
      </c>
      <c r="H592">
        <f>IF(A592=0,0,+VLOOKUP($A592,'по изворима и контима'!$A$12:H$499,6,FALSE))</f>
        <v>0</v>
      </c>
      <c r="I592">
        <f>IF(A592=0,0,+VLOOKUP($A592,'по изворима и контима'!$A$12:H$499,7,FALSE))</f>
        <v>0</v>
      </c>
      <c r="J592">
        <f>IF(A592=0,0,+VLOOKUP($A592,'по изворима и контима'!$A$12:I$499,8,FALSE))</f>
        <v>0</v>
      </c>
      <c r="K592">
        <f>IF(B592=0,0,+VLOOKUP($A592,'по изворима и контима'!$A$12:J$499,9,FALSE))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контима'!$A$12:L$499,COLUMN('по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контима'!$A$12:D$499,4,FALSE))</f>
        <v>0</v>
      </c>
      <c r="G593">
        <f>IF(A593=0,0,+VLOOKUP($A593,'по изворима и контима'!$A$12:G$499,5,FALSE))</f>
        <v>0</v>
      </c>
      <c r="H593">
        <f>IF(A593=0,0,+VLOOKUP($A593,'по изворима и контима'!$A$12:H$499,6,FALSE))</f>
        <v>0</v>
      </c>
      <c r="I593">
        <f>IF(A593=0,0,+VLOOKUP($A593,'по изворима и контима'!$A$12:H$499,7,FALSE))</f>
        <v>0</v>
      </c>
      <c r="J593">
        <f>IF(A593=0,0,+VLOOKUP($A593,'по изворима и контима'!$A$12:I$499,8,FALSE))</f>
        <v>0</v>
      </c>
      <c r="K593">
        <f>IF(B593=0,0,+VLOOKUP($A593,'по изворима и контима'!$A$12:J$499,9,FALSE))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контима'!$A$12:R$499,COLUMN('по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контима'!$A$12:D$499,4,FALSE))</f>
        <v>0</v>
      </c>
      <c r="G594">
        <f>IF(A594=0,0,+VLOOKUP($A594,'по изворима и контима'!$A$12:G$499,5,FALSE))</f>
        <v>0</v>
      </c>
      <c r="H594">
        <f>IF(A594=0,0,+VLOOKUP($A594,'по изворима и контима'!$A$12:H$499,6,FALSE))</f>
        <v>0</v>
      </c>
      <c r="I594">
        <f>IF(A594=0,0,+VLOOKUP($A594,'по изворима и контима'!$A$12:H$499,7,FALSE))</f>
        <v>0</v>
      </c>
      <c r="J594">
        <f>IF(A594=0,0,+VLOOKUP($A594,'по изворима и контима'!$A$12:I$499,8,FALSE))</f>
        <v>0</v>
      </c>
      <c r="K594">
        <f>IF(B594=0,0,+VLOOKUP($A594,'по изворима и контима'!$A$12:J$499,9,FALSE))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контима'!$A$12:R$499,COLUMN('по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контима'!$A$12:D$499,4,FALSE))</f>
        <v>0</v>
      </c>
      <c r="G595">
        <f>IF(A595=0,0,+VLOOKUP($A595,'по изворима и контима'!$A$12:G$499,5,FALSE))</f>
        <v>0</v>
      </c>
      <c r="H595">
        <f>IF(A595=0,0,+VLOOKUP($A595,'по изворима и контима'!$A$12:H$499,6,FALSE))</f>
        <v>0</v>
      </c>
      <c r="I595">
        <f>IF(A595=0,0,+VLOOKUP($A595,'по изворима и контима'!$A$12:H$499,7,FALSE))</f>
        <v>0</v>
      </c>
      <c r="J595">
        <f>IF(A595=0,0,+VLOOKUP($A595,'по изворима и контима'!$A$12:I$499,8,FALSE))</f>
        <v>0</v>
      </c>
      <c r="K595">
        <f>IF(B595=0,0,+VLOOKUP($A595,'по изворима и контима'!$A$12:J$499,9,FALSE))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контима'!$A$12:R$499,COLUMN('по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контима'!$A$12:D$499,4,FALSE))</f>
        <v>0</v>
      </c>
      <c r="G596">
        <f>IF(A596=0,0,+VLOOKUP($A596,'по изворима и контима'!$A$12:G$499,5,FALSE))</f>
        <v>0</v>
      </c>
      <c r="H596">
        <f>IF(A596=0,0,+VLOOKUP($A596,'по изворима и контима'!$A$12:H$499,6,FALSE))</f>
        <v>0</v>
      </c>
      <c r="I596">
        <f>IF(A596=0,0,+VLOOKUP($A596,'по изворима и контима'!$A$12:H$499,7,FALSE))</f>
        <v>0</v>
      </c>
      <c r="J596">
        <f>IF(A596=0,0,+VLOOKUP($A596,'по изворима и контима'!$A$12:I$499,8,FALSE))</f>
        <v>0</v>
      </c>
      <c r="K596">
        <f>IF(B596=0,0,+VLOOKUP($A596,'по изворима и контима'!$A$12:J$499,9,FALSE))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контима'!$A$12:R$499,COLUMN('по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контима'!$A$12:D$499,4,FALSE))</f>
        <v>0</v>
      </c>
      <c r="G597">
        <f>IF(A597=0,0,+VLOOKUP($A597,'по изворима и контима'!$A$12:G$499,5,FALSE))</f>
        <v>0</v>
      </c>
      <c r="H597">
        <f>IF(A597=0,0,+VLOOKUP($A597,'по изворима и контима'!$A$12:H$499,6,FALSE))</f>
        <v>0</v>
      </c>
      <c r="I597">
        <f>IF(A597=0,0,+VLOOKUP($A597,'по изворима и контима'!$A$12:H$499,7,FALSE))</f>
        <v>0</v>
      </c>
      <c r="J597">
        <f>IF(A597=0,0,+VLOOKUP($A597,'по изворима и контима'!$A$12:I$499,8,FALSE))</f>
        <v>0</v>
      </c>
      <c r="K597">
        <f>IF(B597=0,0,+VLOOKUP($A597,'по изворима и контима'!$A$12:J$499,9,FALSE))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контима'!$A$12:R$499,COLUMN('по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контима'!$A$12:D$499,4,FALSE))</f>
        <v>0</v>
      </c>
      <c r="G598">
        <f>IF(A598=0,0,+VLOOKUP($A598,'по изворима и контима'!$A$12:G$499,5,FALSE))</f>
        <v>0</v>
      </c>
      <c r="H598">
        <f>IF(A598=0,0,+VLOOKUP($A598,'по изворима и контима'!$A$12:H$499,6,FALSE))</f>
        <v>0</v>
      </c>
      <c r="I598">
        <f>IF(A598=0,0,+VLOOKUP($A598,'по изворима и контима'!$A$12:H$499,7,FALSE))</f>
        <v>0</v>
      </c>
      <c r="J598">
        <f>IF(A598=0,0,+VLOOKUP($A598,'по изворима и контима'!$A$12:I$499,8,FALSE))</f>
        <v>0</v>
      </c>
      <c r="K598">
        <f>IF(B598=0,0,+VLOOKUP($A598,'по изворима и контима'!$A$12:J$499,9,FALSE))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контима'!$A$12:R$499,COLUMN('по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контима'!$A$12:D$499,4,FALSE))</f>
        <v>0</v>
      </c>
      <c r="G599">
        <f>IF(A599=0,0,+VLOOKUP($A599,'по изворима и контима'!$A$12:G$499,5,FALSE))</f>
        <v>0</v>
      </c>
      <c r="H599">
        <f>IF(A599=0,0,+VLOOKUP($A599,'по изворима и контима'!$A$12:H$499,6,FALSE))</f>
        <v>0</v>
      </c>
      <c r="I599">
        <f>IF(A599=0,0,+VLOOKUP($A599,'по изворима и контима'!$A$12:H$499,7,FALSE))</f>
        <v>0</v>
      </c>
      <c r="J599">
        <f>IF(A599=0,0,+VLOOKUP($A599,'по изворима и контима'!$A$12:I$499,8,FALSE))</f>
        <v>0</v>
      </c>
      <c r="K599">
        <f>IF(B599=0,0,+VLOOKUP($A599,'по изворима и контима'!$A$12:J$499,9,FALSE))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контима'!$A$12:L$499,COLUMN('по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контима'!$A$12:D$499,4,FALSE))</f>
        <v>0</v>
      </c>
      <c r="G600">
        <f>IF(A600=0,0,+VLOOKUP($A600,'по изворима и контима'!$A$12:G$499,5,FALSE))</f>
        <v>0</v>
      </c>
      <c r="H600">
        <f>IF(A600=0,0,+VLOOKUP($A600,'по изворима и контима'!$A$12:H$499,6,FALSE))</f>
        <v>0</v>
      </c>
      <c r="I600">
        <f>IF(A600=0,0,+VLOOKUP($A600,'по изворима и контима'!$A$12:H$499,7,FALSE))</f>
        <v>0</v>
      </c>
      <c r="J600">
        <f>IF(A600=0,0,+VLOOKUP($A600,'по изворима и контима'!$A$12:I$499,8,FALSE))</f>
        <v>0</v>
      </c>
      <c r="K600">
        <f>IF(B600=0,0,+VLOOKUP($A600,'по изворима и контима'!$A$12:J$499,9,FALSE))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контима'!$A$12:R$499,COLUMN('по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контима'!$A$12:D$499,4,FALSE))</f>
        <v>0</v>
      </c>
      <c r="G601">
        <f>IF(A601=0,0,+VLOOKUP($A601,'по изворима и контима'!$A$12:G$499,5,FALSE))</f>
        <v>0</v>
      </c>
      <c r="H601">
        <f>IF(A601=0,0,+VLOOKUP($A601,'по изворима и контима'!$A$12:H$499,6,FALSE))</f>
        <v>0</v>
      </c>
      <c r="I601">
        <f>IF(A601=0,0,+VLOOKUP($A601,'по изворима и контима'!$A$12:H$499,7,FALSE))</f>
        <v>0</v>
      </c>
      <c r="J601">
        <f>IF(A601=0,0,+VLOOKUP($A601,'по изворима и контима'!$A$12:I$499,8,FALSE))</f>
        <v>0</v>
      </c>
      <c r="K601">
        <f>IF(B601=0,0,+VLOOKUP($A601,'по изворима и контима'!$A$12:J$499,9,FALSE))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контима'!$A$12:R$499,COLUMN('по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контима'!$A$12:D$499,4,FALSE))</f>
        <v>0</v>
      </c>
      <c r="G602">
        <f>IF(A602=0,0,+VLOOKUP($A602,'по изворима и контима'!$A$12:G$499,5,FALSE))</f>
        <v>0</v>
      </c>
      <c r="H602">
        <f>IF(A602=0,0,+VLOOKUP($A602,'по изворима и контима'!$A$12:H$499,6,FALSE))</f>
        <v>0</v>
      </c>
      <c r="I602">
        <f>IF(A602=0,0,+VLOOKUP($A602,'по изворима и контима'!$A$12:H$499,7,FALSE))</f>
        <v>0</v>
      </c>
      <c r="J602">
        <f>IF(A602=0,0,+VLOOKUP($A602,'по изворима и контима'!$A$12:I$499,8,FALSE))</f>
        <v>0</v>
      </c>
      <c r="K602">
        <f>IF(B602=0,0,+VLOOKUP($A602,'по изворима и контима'!$A$12:J$499,9,FALSE))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контима'!$A$12:R$499,COLUMN('по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контима'!$A$12:D$499,4,FALSE))</f>
        <v>0</v>
      </c>
      <c r="G603">
        <f>IF(A603=0,0,+VLOOKUP($A603,'по изворима и контима'!$A$12:G$499,5,FALSE))</f>
        <v>0</v>
      </c>
      <c r="H603">
        <f>IF(A603=0,0,+VLOOKUP($A603,'по изворима и контима'!$A$12:H$499,6,FALSE))</f>
        <v>0</v>
      </c>
      <c r="I603">
        <f>IF(A603=0,0,+VLOOKUP($A603,'по изворима и контима'!$A$12:H$499,7,FALSE))</f>
        <v>0</v>
      </c>
      <c r="J603">
        <f>IF(A603=0,0,+VLOOKUP($A603,'по изворима и контима'!$A$12:I$499,8,FALSE))</f>
        <v>0</v>
      </c>
      <c r="K603">
        <f>IF(B603=0,0,+VLOOKUP($A603,'по изворима и контима'!$A$12:J$499,9,FALSE))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контима'!$A$12:R$499,COLUMN('по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контима'!$A$12:D$499,4,FALSE))</f>
        <v>0</v>
      </c>
      <c r="G604">
        <f>IF(A604=0,0,+VLOOKUP($A604,'по изворима и контима'!$A$12:G$499,5,FALSE))</f>
        <v>0</v>
      </c>
      <c r="H604">
        <f>IF(A604=0,0,+VLOOKUP($A604,'по изворима и контима'!$A$12:H$499,6,FALSE))</f>
        <v>0</v>
      </c>
      <c r="I604">
        <f>IF(A604=0,0,+VLOOKUP($A604,'по изворима и контима'!$A$12:H$499,7,FALSE))</f>
        <v>0</v>
      </c>
      <c r="J604">
        <f>IF(A604=0,0,+VLOOKUP($A604,'по изворима и контима'!$A$12:I$499,8,FALSE))</f>
        <v>0</v>
      </c>
      <c r="K604">
        <f>IF(B604=0,0,+VLOOKUP($A604,'по изворима и контима'!$A$12:J$499,9,FALSE))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контима'!$A$12:R$499,COLUMN('по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контима'!$A$12:D$499,4,FALSE))</f>
        <v>0</v>
      </c>
      <c r="G605">
        <f>IF(A605=0,0,+VLOOKUP($A605,'по изворима и контима'!$A$12:G$499,5,FALSE))</f>
        <v>0</v>
      </c>
      <c r="H605">
        <f>IF(A605=0,0,+VLOOKUP($A605,'по изворима и контима'!$A$12:H$499,6,FALSE))</f>
        <v>0</v>
      </c>
      <c r="I605">
        <f>IF(A605=0,0,+VLOOKUP($A605,'по изворима и контима'!$A$12:H$499,7,FALSE))</f>
        <v>0</v>
      </c>
      <c r="J605">
        <f>IF(A605=0,0,+VLOOKUP($A605,'по изворима и контима'!$A$12:I$499,8,FALSE))</f>
        <v>0</v>
      </c>
      <c r="K605">
        <f>IF(B605=0,0,+VLOOKUP($A605,'по изворима и контима'!$A$12:J$499,9,FALSE))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контима'!$A$12:R$499,COLUMN('по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контима'!$A$12:D$499,4,FALSE))</f>
        <v>0</v>
      </c>
      <c r="G606">
        <f>IF(A606=0,0,+VLOOKUP($A606,'по изворима и контима'!$A$12:G$499,5,FALSE))</f>
        <v>0</v>
      </c>
      <c r="H606">
        <f>IF(A606=0,0,+VLOOKUP($A606,'по изворима и контима'!$A$12:H$499,6,FALSE))</f>
        <v>0</v>
      </c>
      <c r="I606">
        <f>IF(A606=0,0,+VLOOKUP($A606,'по изворима и контима'!$A$12:H$499,7,FALSE))</f>
        <v>0</v>
      </c>
      <c r="J606">
        <f>IF(A606=0,0,+VLOOKUP($A606,'по изворима и контима'!$A$12:I$499,8,FALSE))</f>
        <v>0</v>
      </c>
      <c r="K606">
        <f>IF(B606=0,0,+VLOOKUP($A606,'по изворима и контима'!$A$12:J$499,9,FALSE))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контима'!$A$12:L$499,COLUMN('по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контима'!$A$12:D$499,4,FALSE))</f>
        <v>0</v>
      </c>
      <c r="G607">
        <f>IF(A607=0,0,+VLOOKUP($A607,'по изворима и контима'!$A$12:G$499,5,FALSE))</f>
        <v>0</v>
      </c>
      <c r="H607">
        <f>IF(A607=0,0,+VLOOKUP($A607,'по изворима и контима'!$A$12:H$499,6,FALSE))</f>
        <v>0</v>
      </c>
      <c r="I607">
        <f>IF(A607=0,0,+VLOOKUP($A607,'по изворима и контима'!$A$12:H$499,7,FALSE))</f>
        <v>0</v>
      </c>
      <c r="J607">
        <f>IF(A607=0,0,+VLOOKUP($A607,'по изворима и контима'!$A$12:I$499,8,FALSE))</f>
        <v>0</v>
      </c>
      <c r="K607">
        <f>IF(B607=0,0,+VLOOKUP($A607,'по изворима и контима'!$A$12:J$499,9,FALSE))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контима'!$A$12:R$499,COLUMN('по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контима'!$A$12:D$499,4,FALSE))</f>
        <v>0</v>
      </c>
      <c r="G608">
        <f>IF(A608=0,0,+VLOOKUP($A608,'по изворима и контима'!$A$12:G$499,5,FALSE))</f>
        <v>0</v>
      </c>
      <c r="H608">
        <f>IF(A608=0,0,+VLOOKUP($A608,'по изворима и контима'!$A$12:H$499,6,FALSE))</f>
        <v>0</v>
      </c>
      <c r="I608">
        <f>IF(A608=0,0,+VLOOKUP($A608,'по изворима и контима'!$A$12:H$499,7,FALSE))</f>
        <v>0</v>
      </c>
      <c r="J608">
        <f>IF(A608=0,0,+VLOOKUP($A608,'по изворима и контима'!$A$12:I$499,8,FALSE))</f>
        <v>0</v>
      </c>
      <c r="K608">
        <f>IF(B608=0,0,+VLOOKUP($A608,'по изворима и контима'!$A$12:J$499,9,FALSE))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контима'!$A$12:R$499,COLUMN('по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контима'!$A$12:D$499,4,FALSE))</f>
        <v>0</v>
      </c>
      <c r="G609">
        <f>IF(A609=0,0,+VLOOKUP($A609,'по изворима и контима'!$A$12:G$499,5,FALSE))</f>
        <v>0</v>
      </c>
      <c r="H609">
        <f>IF(A609=0,0,+VLOOKUP($A609,'по изворима и контима'!$A$12:H$499,6,FALSE))</f>
        <v>0</v>
      </c>
      <c r="I609">
        <f>IF(A609=0,0,+VLOOKUP($A609,'по изворима и контима'!$A$12:H$499,7,FALSE))</f>
        <v>0</v>
      </c>
      <c r="J609">
        <f>IF(A609=0,0,+VLOOKUP($A609,'по изворима и контима'!$A$12:I$499,8,FALSE))</f>
        <v>0</v>
      </c>
      <c r="K609">
        <f>IF(B609=0,0,+VLOOKUP($A609,'по изворима и контима'!$A$12:J$499,9,FALSE))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контима'!$A$12:R$499,COLUMN('по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контима'!$A$12:D$499,4,FALSE))</f>
        <v>0</v>
      </c>
      <c r="G610">
        <f>IF(A610=0,0,+VLOOKUP($A610,'по изворима и контима'!$A$12:G$499,5,FALSE))</f>
        <v>0</v>
      </c>
      <c r="H610">
        <f>IF(A610=0,0,+VLOOKUP($A610,'по изворима и контима'!$A$12:H$499,6,FALSE))</f>
        <v>0</v>
      </c>
      <c r="I610">
        <f>IF(A610=0,0,+VLOOKUP($A610,'по изворима и контима'!$A$12:H$499,7,FALSE))</f>
        <v>0</v>
      </c>
      <c r="J610">
        <f>IF(A610=0,0,+VLOOKUP($A610,'по изворима и контима'!$A$12:I$499,8,FALSE))</f>
        <v>0</v>
      </c>
      <c r="K610">
        <f>IF(B610=0,0,+VLOOKUP($A610,'по изворима и контима'!$A$12:J$499,9,FALSE))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контима'!$A$12:R$499,COLUMN('по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контима'!$A$12:D$499,4,FALSE))</f>
        <v>0</v>
      </c>
      <c r="G611">
        <f>IF(A611=0,0,+VLOOKUP($A611,'по изворима и контима'!$A$12:G$499,5,FALSE))</f>
        <v>0</v>
      </c>
      <c r="H611">
        <f>IF(A611=0,0,+VLOOKUP($A611,'по изворима и контима'!$A$12:H$499,6,FALSE))</f>
        <v>0</v>
      </c>
      <c r="I611">
        <f>IF(A611=0,0,+VLOOKUP($A611,'по изворима и контима'!$A$12:H$499,7,FALSE))</f>
        <v>0</v>
      </c>
      <c r="J611">
        <f>IF(A611=0,0,+VLOOKUP($A611,'по изворима и контима'!$A$12:I$499,8,FALSE))</f>
        <v>0</v>
      </c>
      <c r="K611">
        <f>IF(B611=0,0,+VLOOKUP($A611,'по изворима и контима'!$A$12:J$499,9,FALSE))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контима'!$A$12:R$499,COLUMN('по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контима'!$A$12:D$499,4,FALSE))</f>
        <v>0</v>
      </c>
      <c r="G612">
        <f>IF(A612=0,0,+VLOOKUP($A612,'по изворима и контима'!$A$12:G$499,5,FALSE))</f>
        <v>0</v>
      </c>
      <c r="H612">
        <f>IF(A612=0,0,+VLOOKUP($A612,'по изворима и контима'!$A$12:H$499,6,FALSE))</f>
        <v>0</v>
      </c>
      <c r="I612">
        <f>IF(A612=0,0,+VLOOKUP($A612,'по изворима и контима'!$A$12:H$499,7,FALSE))</f>
        <v>0</v>
      </c>
      <c r="J612">
        <f>IF(A612=0,0,+VLOOKUP($A612,'по изворима и контима'!$A$12:I$499,8,FALSE))</f>
        <v>0</v>
      </c>
      <c r="K612">
        <f>IF(B612=0,0,+VLOOKUP($A612,'по изворима и контима'!$A$12:J$499,9,FALSE))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контима'!$A$12:R$499,COLUMN('по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контима'!$A$12:D$499,4,FALSE))</f>
        <v>0</v>
      </c>
      <c r="G613">
        <f>IF(A613=0,0,+VLOOKUP($A613,'по изворима и контима'!$A$12:G$499,5,FALSE))</f>
        <v>0</v>
      </c>
      <c r="H613">
        <f>IF(A613=0,0,+VLOOKUP($A613,'по изворима и контима'!$A$12:H$499,6,FALSE))</f>
        <v>0</v>
      </c>
      <c r="I613">
        <f>IF(A613=0,0,+VLOOKUP($A613,'по изворима и контима'!$A$12:H$499,7,FALSE))</f>
        <v>0</v>
      </c>
      <c r="J613">
        <f>IF(A613=0,0,+VLOOKUP($A613,'по изворима и контима'!$A$12:I$499,8,FALSE))</f>
        <v>0</v>
      </c>
      <c r="K613">
        <f>IF(B613=0,0,+VLOOKUP($A613,'по изворима и контима'!$A$12:J$499,9,FALSE))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контима'!$A$12:L$499,COLUMN('по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контима'!$A$12:D$499,4,FALSE))</f>
        <v>0</v>
      </c>
      <c r="G614">
        <f>IF(A614=0,0,+VLOOKUP($A614,'по изворима и контима'!$A$12:G$499,5,FALSE))</f>
        <v>0</v>
      </c>
      <c r="H614">
        <f>IF(A614=0,0,+VLOOKUP($A614,'по изворима и контима'!$A$12:H$499,6,FALSE))</f>
        <v>0</v>
      </c>
      <c r="I614">
        <f>IF(A614=0,0,+VLOOKUP($A614,'по изворима и контима'!$A$12:H$499,7,FALSE))</f>
        <v>0</v>
      </c>
      <c r="J614">
        <f>IF(A614=0,0,+VLOOKUP($A614,'по изворима и контима'!$A$12:I$499,8,FALSE))</f>
        <v>0</v>
      </c>
      <c r="K614">
        <f>IF(B614=0,0,+VLOOKUP($A614,'по изворима и контима'!$A$12:J$499,9,FALSE))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контима'!$A$12:R$499,COLUMN('по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контима'!$A$12:D$499,4,FALSE))</f>
        <v>0</v>
      </c>
      <c r="G615">
        <f>IF(A615=0,0,+VLOOKUP($A615,'по изворима и контима'!$A$12:G$499,5,FALSE))</f>
        <v>0</v>
      </c>
      <c r="H615">
        <f>IF(A615=0,0,+VLOOKUP($A615,'по изворима и контима'!$A$12:H$499,6,FALSE))</f>
        <v>0</v>
      </c>
      <c r="I615">
        <f>IF(A615=0,0,+VLOOKUP($A615,'по изворима и контима'!$A$12:H$499,7,FALSE))</f>
        <v>0</v>
      </c>
      <c r="J615">
        <f>IF(A615=0,0,+VLOOKUP($A615,'по изворима и контима'!$A$12:I$499,8,FALSE))</f>
        <v>0</v>
      </c>
      <c r="K615">
        <f>IF(B615=0,0,+VLOOKUP($A615,'по изворима и контима'!$A$12:J$499,9,FALSE))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контима'!$A$12:R$499,COLUMN('по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контима'!$A$12:D$499,4,FALSE))</f>
        <v>0</v>
      </c>
      <c r="G616">
        <f>IF(A616=0,0,+VLOOKUP($A616,'по изворима и контима'!$A$12:G$499,5,FALSE))</f>
        <v>0</v>
      </c>
      <c r="H616">
        <f>IF(A616=0,0,+VLOOKUP($A616,'по изворима и контима'!$A$12:H$499,6,FALSE))</f>
        <v>0</v>
      </c>
      <c r="I616">
        <f>IF(A616=0,0,+VLOOKUP($A616,'по изворима и контима'!$A$12:H$499,7,FALSE))</f>
        <v>0</v>
      </c>
      <c r="J616">
        <f>IF(A616=0,0,+VLOOKUP($A616,'по изворима и контима'!$A$12:I$499,8,FALSE))</f>
        <v>0</v>
      </c>
      <c r="K616">
        <f>IF(B616=0,0,+VLOOKUP($A616,'по изворима и контима'!$A$12:J$499,9,FALSE))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контима'!$A$12:R$499,COLUMN('по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контима'!$A$12:D$499,4,FALSE))</f>
        <v>0</v>
      </c>
      <c r="G617">
        <f>IF(A617=0,0,+VLOOKUP($A617,'по изворима и контима'!$A$12:G$499,5,FALSE))</f>
        <v>0</v>
      </c>
      <c r="H617">
        <f>IF(A617=0,0,+VLOOKUP($A617,'по изворима и контима'!$A$12:H$499,6,FALSE))</f>
        <v>0</v>
      </c>
      <c r="I617">
        <f>IF(A617=0,0,+VLOOKUP($A617,'по изворима и контима'!$A$12:H$499,7,FALSE))</f>
        <v>0</v>
      </c>
      <c r="J617">
        <f>IF(A617=0,0,+VLOOKUP($A617,'по изворима и контима'!$A$12:I$499,8,FALSE))</f>
        <v>0</v>
      </c>
      <c r="K617">
        <f>IF(B617=0,0,+VLOOKUP($A617,'по изворима и контима'!$A$12:J$499,9,FALSE))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контима'!$A$12:R$499,COLUMN('по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контима'!$A$12:D$499,4,FALSE))</f>
        <v>0</v>
      </c>
      <c r="G618">
        <f>IF(A618=0,0,+VLOOKUP($A618,'по изворима и контима'!$A$12:G$499,5,FALSE))</f>
        <v>0</v>
      </c>
      <c r="H618">
        <f>IF(A618=0,0,+VLOOKUP($A618,'по изворима и контима'!$A$12:H$499,6,FALSE))</f>
        <v>0</v>
      </c>
      <c r="I618">
        <f>IF(A618=0,0,+VLOOKUP($A618,'по изворима и контима'!$A$12:H$499,7,FALSE))</f>
        <v>0</v>
      </c>
      <c r="J618">
        <f>IF(A618=0,0,+VLOOKUP($A618,'по изворима и контима'!$A$12:I$499,8,FALSE))</f>
        <v>0</v>
      </c>
      <c r="K618">
        <f>IF(B618=0,0,+VLOOKUP($A618,'по изворима и контима'!$A$12:J$499,9,FALSE))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контима'!$A$12:R$499,COLUMN('по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контима'!$A$12:D$499,4,FALSE))</f>
        <v>0</v>
      </c>
      <c r="G619">
        <f>IF(A619=0,0,+VLOOKUP($A619,'по изворима и контима'!$A$12:G$499,5,FALSE))</f>
        <v>0</v>
      </c>
      <c r="H619">
        <f>IF(A619=0,0,+VLOOKUP($A619,'по изворима и контима'!$A$12:H$499,6,FALSE))</f>
        <v>0</v>
      </c>
      <c r="I619">
        <f>IF(A619=0,0,+VLOOKUP($A619,'по изворима и контима'!$A$12:H$499,7,FALSE))</f>
        <v>0</v>
      </c>
      <c r="J619">
        <f>IF(A619=0,0,+VLOOKUP($A619,'по изворима и контима'!$A$12:I$499,8,FALSE))</f>
        <v>0</v>
      </c>
      <c r="K619">
        <f>IF(B619=0,0,+VLOOKUP($A619,'по изворима и контима'!$A$12:J$499,9,FALSE))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контима'!$A$12:R$499,COLUMN('по изворима и контима'!P:P),FALSE))</f>
        <v>0</v>
      </c>
    </row>
    <row r="620" spans="1:15" x14ac:dyDescent="0.25">
      <c r="A620">
        <f>+IF(ISBLANK('по изворима и контима'!D628)=TRUE,0,1)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контима'!$A$12:D$499,4,FALSE))</f>
        <v>0</v>
      </c>
      <c r="G620">
        <f>IF(A620=0,0,+VLOOKUP($A620,'по изворима и контима'!$A$12:G$499,5,FALSE))</f>
        <v>0</v>
      </c>
      <c r="H620">
        <f>IF(A620=0,0,+VLOOKUP($A620,'по изворима и контима'!$A$12:H$499,6,FALSE))</f>
        <v>0</v>
      </c>
      <c r="I620">
        <f>IF(A620=0,0,+VLOOKUP($A620,'по изворима и контима'!$A$12:H$499,7,FALSE))</f>
        <v>0</v>
      </c>
      <c r="J620">
        <f>IF(A620=0,0,+VLOOKUP($A620,'по изворима и контима'!$A$12:I$499,8,FALSE))</f>
        <v>0</v>
      </c>
      <c r="K620">
        <f>IF(B620=0,0,+VLOOKUP($A620,'по изворима и контима'!$A$12:J$499,9,FALSE))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контима'!$A$12:L$499,COLUMN('по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контима'!$A$12:D$499,4,FALSE))</f>
        <v>0</v>
      </c>
      <c r="G621">
        <f>IF(A621=0,0,+VLOOKUP($A621,'по изворима и контима'!$A$12:G$499,5,FALSE))</f>
        <v>0</v>
      </c>
      <c r="H621">
        <f>IF(A621=0,0,+VLOOKUP($A621,'по изворима и контима'!$A$12:H$499,6,FALSE))</f>
        <v>0</v>
      </c>
      <c r="I621">
        <f>IF(A621=0,0,+VLOOKUP($A621,'по изворима и контима'!$A$12:H$499,7,FALSE))</f>
        <v>0</v>
      </c>
      <c r="J621">
        <f>IF(A621=0,0,+VLOOKUP($A621,'по изворима и контима'!$A$12:I$499,8,FALSE))</f>
        <v>0</v>
      </c>
      <c r="K621">
        <f>IF(B621=0,0,+VLOOKUP($A621,'по изворима и контима'!$A$12:J$499,9,FALSE))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контима'!$A$12:R$499,COLUMN('по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контима'!$A$12:D$499,4,FALSE))</f>
        <v>0</v>
      </c>
      <c r="G622">
        <f>IF(A622=0,0,+VLOOKUP($A622,'по изворима и контима'!$A$12:G$499,5,FALSE))</f>
        <v>0</v>
      </c>
      <c r="H622">
        <f>IF(A622=0,0,+VLOOKUP($A622,'по изворима и контима'!$A$12:H$499,6,FALSE))</f>
        <v>0</v>
      </c>
      <c r="I622">
        <f>IF(A622=0,0,+VLOOKUP($A622,'по изворима и контима'!$A$12:H$499,7,FALSE))</f>
        <v>0</v>
      </c>
      <c r="J622">
        <f>IF(A622=0,0,+VLOOKUP($A622,'по изворима и контима'!$A$12:I$499,8,FALSE))</f>
        <v>0</v>
      </c>
      <c r="K622">
        <f>IF(B622=0,0,+VLOOKUP($A622,'по изворима и контима'!$A$12:J$499,9,FALSE))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контима'!$A$12:R$499,COLUMN('по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контима'!$A$12:D$499,4,FALSE))</f>
        <v>0</v>
      </c>
      <c r="G623">
        <f>IF(A623=0,0,+VLOOKUP($A623,'по изворима и контима'!$A$12:G$499,5,FALSE))</f>
        <v>0</v>
      </c>
      <c r="H623">
        <f>IF(A623=0,0,+VLOOKUP($A623,'по изворима и контима'!$A$12:H$499,6,FALSE))</f>
        <v>0</v>
      </c>
      <c r="I623">
        <f>IF(A623=0,0,+VLOOKUP($A623,'по изворима и контима'!$A$12:H$499,7,FALSE))</f>
        <v>0</v>
      </c>
      <c r="J623">
        <f>IF(A623=0,0,+VLOOKUP($A623,'по изворима и контима'!$A$12:I$499,8,FALSE))</f>
        <v>0</v>
      </c>
      <c r="K623">
        <f>IF(B623=0,0,+VLOOKUP($A623,'по изворима и контима'!$A$12:J$499,9,FALSE))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контима'!$A$12:R$499,COLUMN('по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контима'!$A$12:D$499,4,FALSE))</f>
        <v>0</v>
      </c>
      <c r="G624">
        <f>IF(A624=0,0,+VLOOKUP($A624,'по изворима и контима'!$A$12:G$499,5,FALSE))</f>
        <v>0</v>
      </c>
      <c r="H624">
        <f>IF(A624=0,0,+VLOOKUP($A624,'по изворима и контима'!$A$12:H$499,6,FALSE))</f>
        <v>0</v>
      </c>
      <c r="I624">
        <f>IF(A624=0,0,+VLOOKUP($A624,'по изворима и контима'!$A$12:H$499,7,FALSE))</f>
        <v>0</v>
      </c>
      <c r="J624">
        <f>IF(A624=0,0,+VLOOKUP($A624,'по изворима и контима'!$A$12:I$499,8,FALSE))</f>
        <v>0</v>
      </c>
      <c r="K624">
        <f>IF(B624=0,0,+VLOOKUP($A624,'по изворима и контима'!$A$12:J$499,9,FALSE))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контима'!$A$12:R$499,COLUMN('по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контима'!$A$12:D$499,4,FALSE))</f>
        <v>0</v>
      </c>
      <c r="G625">
        <f>IF(A625=0,0,+VLOOKUP($A625,'по изворима и контима'!$A$12:G$499,5,FALSE))</f>
        <v>0</v>
      </c>
      <c r="H625">
        <f>IF(A625=0,0,+VLOOKUP($A625,'по изворима и контима'!$A$12:H$499,6,FALSE))</f>
        <v>0</v>
      </c>
      <c r="I625">
        <f>IF(A625=0,0,+VLOOKUP($A625,'по изворима и контима'!$A$12:H$499,7,FALSE))</f>
        <v>0</v>
      </c>
      <c r="J625">
        <f>IF(A625=0,0,+VLOOKUP($A625,'по изворима и контима'!$A$12:I$499,8,FALSE))</f>
        <v>0</v>
      </c>
      <c r="K625">
        <f>IF(B625=0,0,+VLOOKUP($A625,'по изворима и контима'!$A$12:J$499,9,FALSE))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контима'!$A$12:R$499,COLUMN('по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контима'!$A$12:D$499,4,FALSE))</f>
        <v>0</v>
      </c>
      <c r="G626">
        <f>IF(A626=0,0,+VLOOKUP($A626,'по изворима и контима'!$A$12:G$499,5,FALSE))</f>
        <v>0</v>
      </c>
      <c r="H626">
        <f>IF(A626=0,0,+VLOOKUP($A626,'по изворима и контима'!$A$12:H$499,6,FALSE))</f>
        <v>0</v>
      </c>
      <c r="I626">
        <f>IF(A626=0,0,+VLOOKUP($A626,'по изворима и контима'!$A$12:H$499,7,FALSE))</f>
        <v>0</v>
      </c>
      <c r="J626">
        <f>IF(A626=0,0,+VLOOKUP($A626,'по изворима и контима'!$A$12:I$499,8,FALSE))</f>
        <v>0</v>
      </c>
      <c r="K626">
        <f>IF(B626=0,0,+VLOOKUP($A626,'по изворима и контима'!$A$12:J$499,9,FALSE))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контима'!$A$12:R$499,COLUMN('по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контима'!$A$12:D$499,4,FALSE))</f>
        <v>0</v>
      </c>
      <c r="G627">
        <f>IF(A627=0,0,+VLOOKUP($A627,'по изворима и контима'!$A$12:G$499,5,FALSE))</f>
        <v>0</v>
      </c>
      <c r="H627">
        <f>IF(A627=0,0,+VLOOKUP($A627,'по изворима и контима'!$A$12:H$499,6,FALSE))</f>
        <v>0</v>
      </c>
      <c r="I627">
        <f>IF(A627=0,0,+VLOOKUP($A627,'по изворима и контима'!$A$12:H$499,7,FALSE))</f>
        <v>0</v>
      </c>
      <c r="J627">
        <f>IF(A627=0,0,+VLOOKUP($A627,'по изворима и контима'!$A$12:I$499,8,FALSE))</f>
        <v>0</v>
      </c>
      <c r="K627">
        <f>IF(B627=0,0,+VLOOKUP($A627,'по изворима и контима'!$A$12:J$499,9,FALSE))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контима'!$A$12:L$499,COLUMN('по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контима'!$A$12:D$499,4,FALSE))</f>
        <v>0</v>
      </c>
      <c r="G628">
        <f>IF(A628=0,0,+VLOOKUP($A628,'по изворима и контима'!$A$12:G$499,5,FALSE))</f>
        <v>0</v>
      </c>
      <c r="H628">
        <f>IF(A628=0,0,+VLOOKUP($A628,'по изворима и контима'!$A$12:H$499,6,FALSE))</f>
        <v>0</v>
      </c>
      <c r="I628">
        <f>IF(A628=0,0,+VLOOKUP($A628,'по изворима и контима'!$A$12:H$499,7,FALSE))</f>
        <v>0</v>
      </c>
      <c r="J628">
        <f>IF(A628=0,0,+VLOOKUP($A628,'по изворима и контима'!$A$12:I$499,8,FALSE))</f>
        <v>0</v>
      </c>
      <c r="K628">
        <f>IF(B628=0,0,+VLOOKUP($A628,'по изворима и контима'!$A$12:J$499,9,FALSE))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контима'!$A$12:R$499,COLUMN('по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контима'!$A$12:D$499,4,FALSE))</f>
        <v>0</v>
      </c>
      <c r="G629">
        <f>IF(A629=0,0,+VLOOKUP($A629,'по изворима и контима'!$A$12:G$499,5,FALSE))</f>
        <v>0</v>
      </c>
      <c r="H629">
        <f>IF(A629=0,0,+VLOOKUP($A629,'по изворима и контима'!$A$12:H$499,6,FALSE))</f>
        <v>0</v>
      </c>
      <c r="I629">
        <f>IF(A629=0,0,+VLOOKUP($A629,'по изворима и контима'!$A$12:H$499,7,FALSE))</f>
        <v>0</v>
      </c>
      <c r="J629">
        <f>IF(A629=0,0,+VLOOKUP($A629,'по изворима и контима'!$A$12:I$499,8,FALSE))</f>
        <v>0</v>
      </c>
      <c r="K629">
        <f>IF(B629=0,0,+VLOOKUP($A629,'по изворима и контима'!$A$12:J$499,9,FALSE))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контима'!$A$12:R$499,COLUMN('по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контима'!$A$12:D$499,4,FALSE))</f>
        <v>0</v>
      </c>
      <c r="G630">
        <f>IF(A630=0,0,+VLOOKUP($A630,'по изворима и контима'!$A$12:G$499,5,FALSE))</f>
        <v>0</v>
      </c>
      <c r="H630">
        <f>IF(A630=0,0,+VLOOKUP($A630,'по изворима и контима'!$A$12:H$499,6,FALSE))</f>
        <v>0</v>
      </c>
      <c r="I630">
        <f>IF(A630=0,0,+VLOOKUP($A630,'по изворима и контима'!$A$12:H$499,7,FALSE))</f>
        <v>0</v>
      </c>
      <c r="J630">
        <f>IF(A630=0,0,+VLOOKUP($A630,'по изворима и контима'!$A$12:I$499,8,FALSE))</f>
        <v>0</v>
      </c>
      <c r="K630">
        <f>IF(B630=0,0,+VLOOKUP($A630,'по изворима и контима'!$A$12:J$499,9,FALSE))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контима'!$A$12:R$499,COLUMN('по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контима'!$A$12:D$499,4,FALSE))</f>
        <v>0</v>
      </c>
      <c r="G631">
        <f>IF(A631=0,0,+VLOOKUP($A631,'по изворима и контима'!$A$12:G$499,5,FALSE))</f>
        <v>0</v>
      </c>
      <c r="H631">
        <f>IF(A631=0,0,+VLOOKUP($A631,'по изворима и контима'!$A$12:H$499,6,FALSE))</f>
        <v>0</v>
      </c>
      <c r="I631">
        <f>IF(A631=0,0,+VLOOKUP($A631,'по изворима и контима'!$A$12:H$499,7,FALSE))</f>
        <v>0</v>
      </c>
      <c r="J631">
        <f>IF(A631=0,0,+VLOOKUP($A631,'по изворима и контима'!$A$12:I$499,8,FALSE))</f>
        <v>0</v>
      </c>
      <c r="K631">
        <f>IF(B631=0,0,+VLOOKUP($A631,'по изворима и контима'!$A$12:J$499,9,FALSE))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контима'!$A$12:R$499,COLUMN('по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контима'!$A$12:D$499,4,FALSE))</f>
        <v>0</v>
      </c>
      <c r="G632">
        <f>IF(A632=0,0,+VLOOKUP($A632,'по изворима и контима'!$A$12:G$499,5,FALSE))</f>
        <v>0</v>
      </c>
      <c r="H632">
        <f>IF(A632=0,0,+VLOOKUP($A632,'по изворима и контима'!$A$12:H$499,6,FALSE))</f>
        <v>0</v>
      </c>
      <c r="I632">
        <f>IF(A632=0,0,+VLOOKUP($A632,'по изворима и контима'!$A$12:H$499,7,FALSE))</f>
        <v>0</v>
      </c>
      <c r="J632">
        <f>IF(A632=0,0,+VLOOKUP($A632,'по изворима и контима'!$A$12:I$499,8,FALSE))</f>
        <v>0</v>
      </c>
      <c r="K632">
        <f>IF(B632=0,0,+VLOOKUP($A632,'по изворима и контима'!$A$12:J$499,9,FALSE))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контима'!$A$12:R$499,COLUMN('по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контима'!$A$12:D$499,4,FALSE))</f>
        <v>0</v>
      </c>
      <c r="G633">
        <f>IF(A633=0,0,+VLOOKUP($A633,'по изворима и контима'!$A$12:G$499,5,FALSE))</f>
        <v>0</v>
      </c>
      <c r="H633">
        <f>IF(A633=0,0,+VLOOKUP($A633,'по изворима и контима'!$A$12:H$499,6,FALSE))</f>
        <v>0</v>
      </c>
      <c r="I633">
        <f>IF(A633=0,0,+VLOOKUP($A633,'по изворима и контима'!$A$12:H$499,7,FALSE))</f>
        <v>0</v>
      </c>
      <c r="J633">
        <f>IF(A633=0,0,+VLOOKUP($A633,'по изворима и контима'!$A$12:I$499,8,FALSE))</f>
        <v>0</v>
      </c>
      <c r="K633">
        <f>IF(B633=0,0,+VLOOKUP($A633,'по изворима и контима'!$A$12:J$499,9,FALSE))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контима'!$A$12:R$499,COLUMN('по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контима'!$A$12:D$499,4,FALSE))</f>
        <v>0</v>
      </c>
      <c r="G634">
        <f>IF(A634=0,0,+VLOOKUP($A634,'по изворима и контима'!$A$12:G$499,5,FALSE))</f>
        <v>0</v>
      </c>
      <c r="H634">
        <f>IF(A634=0,0,+VLOOKUP($A634,'по изворима и контима'!$A$12:H$499,6,FALSE))</f>
        <v>0</v>
      </c>
      <c r="I634">
        <f>IF(A634=0,0,+VLOOKUP($A634,'по изворима и контима'!$A$12:H$499,7,FALSE))</f>
        <v>0</v>
      </c>
      <c r="J634">
        <f>IF(A634=0,0,+VLOOKUP($A634,'по изворима и контима'!$A$12:I$499,8,FALSE))</f>
        <v>0</v>
      </c>
      <c r="K634">
        <f>IF(B634=0,0,+VLOOKUP($A634,'по изворима и контима'!$A$12:J$499,9,FALSE))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контима'!$A$12:L$499,COLUMN('по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контима'!$A$12:D$499,4,FALSE))</f>
        <v>0</v>
      </c>
      <c r="G635">
        <f>IF(A635=0,0,+VLOOKUP($A635,'по изворима и контима'!$A$12:G$499,5,FALSE))</f>
        <v>0</v>
      </c>
      <c r="H635">
        <f>IF(A635=0,0,+VLOOKUP($A635,'по изворима и контима'!$A$12:H$499,6,FALSE))</f>
        <v>0</v>
      </c>
      <c r="I635">
        <f>IF(A635=0,0,+VLOOKUP($A635,'по изворима и контима'!$A$12:H$499,7,FALSE))</f>
        <v>0</v>
      </c>
      <c r="J635">
        <f>IF(A635=0,0,+VLOOKUP($A635,'по изворима и контима'!$A$12:I$499,8,FALSE))</f>
        <v>0</v>
      </c>
      <c r="K635">
        <f>IF(B635=0,0,+VLOOKUP($A635,'по изворима и контима'!$A$12:J$499,9,FALSE))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контима'!$A$12:R$499,COLUMN('по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контима'!$A$12:D$499,4,FALSE))</f>
        <v>0</v>
      </c>
      <c r="G636">
        <f>IF(A636=0,0,+VLOOKUP($A636,'по изворима и контима'!$A$12:G$499,5,FALSE))</f>
        <v>0</v>
      </c>
      <c r="H636">
        <f>IF(A636=0,0,+VLOOKUP($A636,'по изворима и контима'!$A$12:H$499,6,FALSE))</f>
        <v>0</v>
      </c>
      <c r="I636">
        <f>IF(A636=0,0,+VLOOKUP($A636,'по изворима и контима'!$A$12:H$499,7,FALSE))</f>
        <v>0</v>
      </c>
      <c r="J636">
        <f>IF(A636=0,0,+VLOOKUP($A636,'по изворима и контима'!$A$12:I$499,8,FALSE))</f>
        <v>0</v>
      </c>
      <c r="K636">
        <f>IF(B636=0,0,+VLOOKUP($A636,'по изворима и контима'!$A$12:J$499,9,FALSE))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контима'!$A$12:R$499,COLUMN('по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контима'!$A$12:D$499,4,FALSE))</f>
        <v>0</v>
      </c>
      <c r="G637">
        <f>IF(A637=0,0,+VLOOKUP($A637,'по изворима и контима'!$A$12:G$499,5,FALSE))</f>
        <v>0</v>
      </c>
      <c r="H637">
        <f>IF(A637=0,0,+VLOOKUP($A637,'по изворима и контима'!$A$12:H$499,6,FALSE))</f>
        <v>0</v>
      </c>
      <c r="I637">
        <f>IF(A637=0,0,+VLOOKUP($A637,'по изворима и контима'!$A$12:H$499,7,FALSE))</f>
        <v>0</v>
      </c>
      <c r="J637">
        <f>IF(A637=0,0,+VLOOKUP($A637,'по изворима и контима'!$A$12:I$499,8,FALSE))</f>
        <v>0</v>
      </c>
      <c r="K637">
        <f>IF(B637=0,0,+VLOOKUP($A637,'по изворима и контима'!$A$12:J$499,9,FALSE))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контима'!$A$12:R$499,COLUMN('по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контима'!$A$12:D$499,4,FALSE))</f>
        <v>0</v>
      </c>
      <c r="G638">
        <f>IF(A638=0,0,+VLOOKUP($A638,'по изворима и контима'!$A$12:G$499,5,FALSE))</f>
        <v>0</v>
      </c>
      <c r="H638">
        <f>IF(A638=0,0,+VLOOKUP($A638,'по изворима и контима'!$A$12:H$499,6,FALSE))</f>
        <v>0</v>
      </c>
      <c r="I638">
        <f>IF(A638=0,0,+VLOOKUP($A638,'по изворима и контима'!$A$12:H$499,7,FALSE))</f>
        <v>0</v>
      </c>
      <c r="J638">
        <f>IF(A638=0,0,+VLOOKUP($A638,'по изворима и контима'!$A$12:I$499,8,FALSE))</f>
        <v>0</v>
      </c>
      <c r="K638">
        <f>IF(B638=0,0,+VLOOKUP($A638,'по изворима и контима'!$A$12:J$499,9,FALSE))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контима'!$A$12:R$499,COLUMN('по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контима'!$A$12:D$499,4,FALSE))</f>
        <v>0</v>
      </c>
      <c r="G639">
        <f>IF(A639=0,0,+VLOOKUP($A639,'по изворима и контима'!$A$12:G$499,5,FALSE))</f>
        <v>0</v>
      </c>
      <c r="H639">
        <f>IF(A639=0,0,+VLOOKUP($A639,'по изворима и контима'!$A$12:H$499,6,FALSE))</f>
        <v>0</v>
      </c>
      <c r="I639">
        <f>IF(A639=0,0,+VLOOKUP($A639,'по изворима и контима'!$A$12:H$499,7,FALSE))</f>
        <v>0</v>
      </c>
      <c r="J639">
        <f>IF(A639=0,0,+VLOOKUP($A639,'по изворима и контима'!$A$12:I$499,8,FALSE))</f>
        <v>0</v>
      </c>
      <c r="K639">
        <f>IF(B639=0,0,+VLOOKUP($A639,'по изворима и контима'!$A$12:J$499,9,FALSE))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контима'!$A$12:R$499,COLUMN('по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контима'!$A$12:D$499,4,FALSE))</f>
        <v>0</v>
      </c>
      <c r="G640">
        <f>IF(A640=0,0,+VLOOKUP($A640,'по изворима и контима'!$A$12:G$499,5,FALSE))</f>
        <v>0</v>
      </c>
      <c r="H640">
        <f>IF(A640=0,0,+VLOOKUP($A640,'по изворима и контима'!$A$12:H$499,6,FALSE))</f>
        <v>0</v>
      </c>
      <c r="I640">
        <f>IF(A640=0,0,+VLOOKUP($A640,'по изворима и контима'!$A$12:H$499,7,FALSE))</f>
        <v>0</v>
      </c>
      <c r="J640">
        <f>IF(A640=0,0,+VLOOKUP($A640,'по изворима и контима'!$A$12:I$499,8,FALSE))</f>
        <v>0</v>
      </c>
      <c r="K640">
        <f>IF(B640=0,0,+VLOOKUP($A640,'по изворима и контима'!$A$12:J$499,9,FALSE))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контима'!$A$12:R$499,COLUMN('по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контима'!$A$12:D$499,4,FALSE))</f>
        <v>0</v>
      </c>
      <c r="G641">
        <f>IF(A641=0,0,+VLOOKUP($A641,'по изворима и контима'!$A$12:G$499,5,FALSE))</f>
        <v>0</v>
      </c>
      <c r="H641">
        <f>IF(A641=0,0,+VLOOKUP($A641,'по изворима и контима'!$A$12:H$499,6,FALSE))</f>
        <v>0</v>
      </c>
      <c r="I641">
        <f>IF(A641=0,0,+VLOOKUP($A641,'по изворима и контима'!$A$12:H$499,7,FALSE))</f>
        <v>0</v>
      </c>
      <c r="J641">
        <f>IF(A641=0,0,+VLOOKUP($A641,'по изворима и контима'!$A$12:I$499,8,FALSE))</f>
        <v>0</v>
      </c>
      <c r="K641">
        <f>IF(B641=0,0,+VLOOKUP($A641,'по изворима и контима'!$A$12:J$499,9,FALSE))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контима'!$A$12:L$499,COLUMN('по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контима'!$A$12:D$499,4,FALSE))</f>
        <v>0</v>
      </c>
      <c r="G642">
        <f>IF(A642=0,0,+VLOOKUP($A642,'по изворима и контима'!$A$12:G$499,5,FALSE))</f>
        <v>0</v>
      </c>
      <c r="H642">
        <f>IF(A642=0,0,+VLOOKUP($A642,'по изворима и контима'!$A$12:H$499,6,FALSE))</f>
        <v>0</v>
      </c>
      <c r="I642">
        <f>IF(A642=0,0,+VLOOKUP($A642,'по изворима и контима'!$A$12:H$499,7,FALSE))</f>
        <v>0</v>
      </c>
      <c r="J642">
        <f>IF(A642=0,0,+VLOOKUP($A642,'по изворима и контима'!$A$12:I$499,8,FALSE))</f>
        <v>0</v>
      </c>
      <c r="K642">
        <f>IF(B642=0,0,+VLOOKUP($A642,'по изворима и контима'!$A$12:J$499,9,FALSE))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контима'!$A$12:R$499,COLUMN('по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контима'!$A$12:D$499,4,FALSE))</f>
        <v>0</v>
      </c>
      <c r="G643">
        <f>IF(A643=0,0,+VLOOKUP($A643,'по изворима и контима'!$A$12:G$499,5,FALSE))</f>
        <v>0</v>
      </c>
      <c r="H643">
        <f>IF(A643=0,0,+VLOOKUP($A643,'по изворима и контима'!$A$12:H$499,6,FALSE))</f>
        <v>0</v>
      </c>
      <c r="I643">
        <f>IF(A643=0,0,+VLOOKUP($A643,'по изворима и контима'!$A$12:H$499,7,FALSE))</f>
        <v>0</v>
      </c>
      <c r="J643">
        <f>IF(A643=0,0,+VLOOKUP($A643,'по изворима и контима'!$A$12:I$499,8,FALSE))</f>
        <v>0</v>
      </c>
      <c r="K643">
        <f>IF(B643=0,0,+VLOOKUP($A643,'по изворима и контима'!$A$12:J$499,9,FALSE))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контима'!$A$12:R$499,COLUMN('по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контима'!$A$12:D$499,4,FALSE))</f>
        <v>0</v>
      </c>
      <c r="G644">
        <f>IF(A644=0,0,+VLOOKUP($A644,'по изворима и контима'!$A$12:G$499,5,FALSE))</f>
        <v>0</v>
      </c>
      <c r="H644">
        <f>IF(A644=0,0,+VLOOKUP($A644,'по изворима и контима'!$A$12:H$499,6,FALSE))</f>
        <v>0</v>
      </c>
      <c r="I644">
        <f>IF(A644=0,0,+VLOOKUP($A644,'по изворима и контима'!$A$12:H$499,7,FALSE))</f>
        <v>0</v>
      </c>
      <c r="J644">
        <f>IF(A644=0,0,+VLOOKUP($A644,'по изворима и контима'!$A$12:I$499,8,FALSE))</f>
        <v>0</v>
      </c>
      <c r="K644">
        <f>IF(B644=0,0,+VLOOKUP($A644,'по изворима и контима'!$A$12:J$499,9,FALSE))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контима'!$A$12:R$499,COLUMN('по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контима'!$A$12:D$499,4,FALSE))</f>
        <v>0</v>
      </c>
      <c r="G645">
        <f>IF(A645=0,0,+VLOOKUP($A645,'по изворима и контима'!$A$12:G$499,5,FALSE))</f>
        <v>0</v>
      </c>
      <c r="H645">
        <f>IF(A645=0,0,+VLOOKUP($A645,'по изворима и контима'!$A$12:H$499,6,FALSE))</f>
        <v>0</v>
      </c>
      <c r="I645">
        <f>IF(A645=0,0,+VLOOKUP($A645,'по изворима и контима'!$A$12:H$499,7,FALSE))</f>
        <v>0</v>
      </c>
      <c r="J645">
        <f>IF(A645=0,0,+VLOOKUP($A645,'по изворима и контима'!$A$12:I$499,8,FALSE))</f>
        <v>0</v>
      </c>
      <c r="K645">
        <f>IF(B645=0,0,+VLOOKUP($A645,'по изворима и контима'!$A$12:J$499,9,FALSE))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контима'!$A$12:R$499,COLUMN('по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контима'!$A$12:D$499,4,FALSE))</f>
        <v>0</v>
      </c>
      <c r="G646">
        <f>IF(A646=0,0,+VLOOKUP($A646,'по изворима и контима'!$A$12:G$499,5,FALSE))</f>
        <v>0</v>
      </c>
      <c r="H646">
        <f>IF(A646=0,0,+VLOOKUP($A646,'по изворима и контима'!$A$12:H$499,6,FALSE))</f>
        <v>0</v>
      </c>
      <c r="I646">
        <f>IF(A646=0,0,+VLOOKUP($A646,'по изворима и контима'!$A$12:H$499,7,FALSE))</f>
        <v>0</v>
      </c>
      <c r="J646">
        <f>IF(A646=0,0,+VLOOKUP($A646,'по изворима и контима'!$A$12:I$499,8,FALSE))</f>
        <v>0</v>
      </c>
      <c r="K646">
        <f>IF(B646=0,0,+VLOOKUP($A646,'по изворима и контима'!$A$12:J$499,9,FALSE))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контима'!$A$12:R$499,COLUMN('по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контима'!$A$12:D$499,4,FALSE))</f>
        <v>0</v>
      </c>
      <c r="G647">
        <f>IF(A647=0,0,+VLOOKUP($A647,'по изворима и контима'!$A$12:G$499,5,FALSE))</f>
        <v>0</v>
      </c>
      <c r="H647">
        <f>IF(A647=0,0,+VLOOKUP($A647,'по изворима и контима'!$A$12:H$499,6,FALSE))</f>
        <v>0</v>
      </c>
      <c r="I647">
        <f>IF(A647=0,0,+VLOOKUP($A647,'по изворима и контима'!$A$12:H$499,7,FALSE))</f>
        <v>0</v>
      </c>
      <c r="J647">
        <f>IF(A647=0,0,+VLOOKUP($A647,'по изворима и контима'!$A$12:I$499,8,FALSE))</f>
        <v>0</v>
      </c>
      <c r="K647">
        <f>IF(B647=0,0,+VLOOKUP($A647,'по изворима и контима'!$A$12:J$499,9,FALSE))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контима'!$A$12:R$499,COLUMN('по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  <c r="Q1" s="173"/>
    </row>
    <row r="2" spans="1:23" ht="18.75" thickBot="1" x14ac:dyDescent="0.25">
      <c r="A2" s="237" t="s">
        <v>779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/>
      <c r="Q2" s="174"/>
    </row>
    <row r="3" spans="1:23" ht="15" thickBot="1" x14ac:dyDescent="0.25">
      <c r="A3" s="233" t="s">
        <v>456</v>
      </c>
      <c r="B3" s="234"/>
      <c r="C3" s="234"/>
      <c r="D3" s="234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226</v>
      </c>
      <c r="C4" s="231" t="str">
        <f>spisak!$C$4</f>
        <v>Панчево</v>
      </c>
      <c r="D4" s="232"/>
      <c r="E4" s="232"/>
      <c r="F4" s="232"/>
      <c r="G4" s="232"/>
      <c r="H4" s="232"/>
      <c r="I4" s="232"/>
      <c r="J4" s="170"/>
      <c r="K4" s="166"/>
      <c r="L4" s="66"/>
    </row>
    <row r="5" spans="1:23" ht="15" thickBot="1" x14ac:dyDescent="0.25">
      <c r="A5" s="235"/>
      <c r="B5" s="236"/>
      <c r="C5" s="236"/>
      <c r="D5" s="236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596"/>
  <sheetViews>
    <sheetView showZeros="0" zoomScale="70" zoomScaleNormal="70" zoomScaleSheetLayoutView="70" workbookViewId="0">
      <pane xSplit="8" ySplit="11" topLeftCell="I12" activePane="bottomRight" state="frozen"/>
      <selection pane="topRight" activeCell="F1" sqref="F1"/>
      <selection pane="bottomLeft" activeCell="A13" sqref="A13"/>
      <selection pane="bottomRight" activeCell="A5" sqref="A5:D5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19.28515625" style="65" customWidth="1"/>
    <col min="20" max="20" width="18.7109375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65" customWidth="1"/>
    <col min="26" max="26" width="12.42578125" style="65" customWidth="1"/>
    <col min="27" max="16384" width="9.140625" style="65"/>
  </cols>
  <sheetData>
    <row r="1" spans="1:26" ht="24" thickBot="1" x14ac:dyDescent="0.25">
      <c r="A1" s="225" t="s">
        <v>729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7"/>
    </row>
    <row r="2" spans="1:26" ht="18.75" customHeight="1" thickBot="1" x14ac:dyDescent="0.25">
      <c r="A2" s="228" t="s">
        <v>989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30"/>
    </row>
    <row r="3" spans="1:26" ht="15" thickBot="1" x14ac:dyDescent="0.25">
      <c r="A3" s="233" t="s">
        <v>818</v>
      </c>
      <c r="B3" s="234"/>
      <c r="C3" s="234"/>
      <c r="D3" s="234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v>226</v>
      </c>
      <c r="C4" s="231" t="str">
        <f>spisak!$C$4</f>
        <v>Панчево</v>
      </c>
      <c r="D4" s="232"/>
      <c r="E4" s="232"/>
      <c r="F4" s="232"/>
      <c r="G4" s="232"/>
      <c r="H4" s="232"/>
      <c r="I4" s="232"/>
      <c r="J4" s="176"/>
      <c r="K4" s="166"/>
      <c r="L4" s="66"/>
    </row>
    <row r="5" spans="1:26" ht="16.5" customHeight="1" thickBot="1" x14ac:dyDescent="0.25">
      <c r="A5" s="235"/>
      <c r="B5" s="236"/>
      <c r="C5" s="236"/>
      <c r="D5" s="236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0</v>
      </c>
      <c r="M6" s="69">
        <f>spisak!L$6</f>
        <v>0</v>
      </c>
      <c r="N6" s="69">
        <f>spisak!M$6</f>
        <v>0</v>
      </c>
      <c r="O6" s="69">
        <f>spisak!N$6</f>
        <v>0</v>
      </c>
      <c r="P6" s="70">
        <f>spisak!O$6</f>
        <v>0</v>
      </c>
      <c r="Q6" s="71"/>
    </row>
    <row r="7" spans="1:26" ht="21.75" customHeight="1" thickBot="1" x14ac:dyDescent="0.25"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984</v>
      </c>
      <c r="K9" s="202" t="s">
        <v>991</v>
      </c>
      <c r="L9" s="202" t="s">
        <v>990</v>
      </c>
      <c r="M9" s="202" t="s">
        <v>798</v>
      </c>
      <c r="N9" s="202" t="s">
        <v>971</v>
      </c>
      <c r="O9" s="202" t="s">
        <v>987</v>
      </c>
      <c r="P9" s="202" t="s">
        <v>988</v>
      </c>
      <c r="Q9" s="202" t="s">
        <v>972</v>
      </c>
      <c r="R9" s="202" t="s">
        <v>973</v>
      </c>
      <c r="S9" s="202" t="s">
        <v>974</v>
      </c>
      <c r="T9" s="202" t="s">
        <v>975</v>
      </c>
      <c r="U9" s="202" t="s">
        <v>810</v>
      </c>
      <c r="V9" s="202" t="s">
        <v>976</v>
      </c>
      <c r="W9" s="206" t="s">
        <v>977</v>
      </c>
      <c r="X9" s="202" t="s">
        <v>978</v>
      </c>
      <c r="Y9" s="202" t="s">
        <v>979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980</v>
      </c>
      <c r="Y10" s="204" t="s">
        <v>981</v>
      </c>
      <c r="Z10" s="204" t="s">
        <v>982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27" customHeight="1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80"/>
      <c r="F12" s="180"/>
      <c r="G12" s="181"/>
      <c r="H12" s="182"/>
      <c r="I12" s="102"/>
      <c r="J12" s="103"/>
      <c r="K12" s="103"/>
      <c r="L12" s="103"/>
      <c r="M12" s="103"/>
      <c r="N12" s="103"/>
      <c r="O12" s="103"/>
      <c r="P12" s="103"/>
      <c r="Q12" s="189"/>
      <c r="R12" s="189"/>
      <c r="S12" s="200"/>
      <c r="T12" s="201"/>
      <c r="U12" s="201"/>
      <c r="V12" s="189"/>
      <c r="W12" s="189"/>
      <c r="X12" s="189"/>
      <c r="Y12" s="189"/>
      <c r="Z12" s="205"/>
    </row>
    <row r="13" spans="1:26" ht="27" customHeight="1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0">CONCATENATE(B13,RIGHT(CONCATENATE("0",A13),2))</f>
        <v>#N/A</v>
      </c>
      <c r="D13" s="168"/>
      <c r="E13" s="183"/>
      <c r="F13" s="183"/>
      <c r="G13" s="184" t="str">
        <f t="shared" ref="G13:G31" si="1">IF(ISBLANK(H13)=TRUE,"",+VALUE(LEFT(H13,3)))</f>
        <v/>
      </c>
      <c r="H13" s="185"/>
      <c r="I13" s="96"/>
      <c r="J13" s="97"/>
      <c r="K13" s="97"/>
      <c r="L13" s="97"/>
      <c r="M13" s="97"/>
      <c r="N13" s="97"/>
      <c r="O13" s="97"/>
      <c r="P13" s="97"/>
      <c r="Q13" s="189"/>
      <c r="R13" s="189"/>
      <c r="S13" s="200"/>
      <c r="T13" s="201"/>
      <c r="U13" s="201"/>
      <c r="V13" s="189"/>
      <c r="W13" s="189"/>
      <c r="X13" s="189"/>
      <c r="Y13" s="189"/>
      <c r="Z13" s="205"/>
    </row>
    <row r="14" spans="1:26" ht="27" customHeight="1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0"/>
        <v>#N/A</v>
      </c>
      <c r="D14" s="107"/>
      <c r="E14" s="180"/>
      <c r="F14" s="180"/>
      <c r="G14" s="181" t="str">
        <f t="shared" si="1"/>
        <v/>
      </c>
      <c r="H14" s="182"/>
      <c r="I14" s="102"/>
      <c r="J14" s="103"/>
      <c r="K14" s="103"/>
      <c r="L14" s="103"/>
      <c r="M14" s="103"/>
      <c r="N14" s="103"/>
      <c r="O14" s="103"/>
      <c r="P14" s="103"/>
      <c r="Q14" s="189"/>
      <c r="R14" s="189"/>
      <c r="S14" s="200"/>
      <c r="T14" s="201"/>
      <c r="U14" s="201"/>
      <c r="V14" s="189"/>
      <c r="W14" s="189"/>
      <c r="X14" s="189"/>
      <c r="Y14" s="189"/>
      <c r="Z14" s="205"/>
    </row>
    <row r="15" spans="1:26" ht="27" customHeight="1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0"/>
        <v>#N/A</v>
      </c>
      <c r="D15" s="58"/>
      <c r="E15" s="186"/>
      <c r="F15" s="186"/>
      <c r="G15" s="184" t="str">
        <f t="shared" si="1"/>
        <v/>
      </c>
      <c r="H15" s="185"/>
      <c r="I15" s="106"/>
      <c r="J15" s="178"/>
      <c r="K15" s="178"/>
      <c r="L15" s="97"/>
      <c r="M15" s="97"/>
      <c r="N15" s="97"/>
      <c r="O15" s="97"/>
      <c r="P15" s="97"/>
      <c r="Q15" s="189"/>
      <c r="R15" s="189"/>
      <c r="S15" s="200"/>
      <c r="T15" s="201"/>
      <c r="U15" s="201"/>
      <c r="V15" s="189"/>
      <c r="W15" s="189"/>
      <c r="X15" s="189"/>
      <c r="Y15" s="189"/>
      <c r="Z15" s="205"/>
    </row>
    <row r="16" spans="1:26" ht="27" customHeight="1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0"/>
        <v>#N/A</v>
      </c>
      <c r="D16" s="107"/>
      <c r="E16" s="187"/>
      <c r="F16" s="187"/>
      <c r="G16" s="181" t="str">
        <f t="shared" si="1"/>
        <v/>
      </c>
      <c r="H16" s="182"/>
      <c r="I16" s="101"/>
      <c r="J16" s="179"/>
      <c r="K16" s="179"/>
      <c r="L16" s="103"/>
      <c r="M16" s="103"/>
      <c r="N16" s="103"/>
      <c r="O16" s="103"/>
      <c r="P16" s="103"/>
      <c r="Q16" s="189"/>
      <c r="R16" s="189"/>
      <c r="S16" s="200"/>
      <c r="T16" s="201"/>
      <c r="U16" s="201"/>
      <c r="V16" s="189"/>
      <c r="W16" s="189"/>
      <c r="X16" s="189"/>
      <c r="Y16" s="189"/>
      <c r="Z16" s="205"/>
    </row>
    <row r="17" spans="1:26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0"/>
        <v>#N/A</v>
      </c>
      <c r="D17" s="58"/>
      <c r="E17" s="186"/>
      <c r="F17" s="186"/>
      <c r="G17" s="184" t="str">
        <f t="shared" si="1"/>
        <v/>
      </c>
      <c r="H17" s="185"/>
      <c r="I17" s="106"/>
      <c r="J17" s="178"/>
      <c r="K17" s="178"/>
      <c r="L17" s="97"/>
      <c r="M17" s="97"/>
      <c r="N17" s="97"/>
      <c r="O17" s="97"/>
      <c r="P17" s="97"/>
      <c r="Q17" s="189"/>
      <c r="R17" s="189"/>
      <c r="S17" s="200"/>
      <c r="T17" s="201"/>
      <c r="U17" s="201"/>
      <c r="V17" s="189"/>
      <c r="W17" s="189"/>
      <c r="X17" s="189"/>
      <c r="Y17" s="189"/>
      <c r="Z17" s="205"/>
    </row>
    <row r="18" spans="1:26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0"/>
        <v>#N/A</v>
      </c>
      <c r="D18" s="107"/>
      <c r="E18" s="187"/>
      <c r="F18" s="187"/>
      <c r="G18" s="181" t="str">
        <f t="shared" si="1"/>
        <v/>
      </c>
      <c r="H18" s="182"/>
      <c r="I18" s="101"/>
      <c r="J18" s="179"/>
      <c r="K18" s="179"/>
      <c r="L18" s="103"/>
      <c r="M18" s="103"/>
      <c r="N18" s="103"/>
      <c r="O18" s="103"/>
      <c r="P18" s="103"/>
      <c r="Q18" s="189"/>
      <c r="R18" s="189"/>
      <c r="S18" s="200"/>
      <c r="T18" s="201"/>
      <c r="U18" s="201"/>
      <c r="V18" s="189"/>
      <c r="W18" s="189"/>
      <c r="X18" s="189"/>
      <c r="Y18" s="189"/>
      <c r="Z18" s="205"/>
    </row>
    <row r="19" spans="1:26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0"/>
        <v>#N/A</v>
      </c>
      <c r="D19" s="58"/>
      <c r="E19" s="186"/>
      <c r="F19" s="186"/>
      <c r="G19" s="184" t="str">
        <f t="shared" si="1"/>
        <v/>
      </c>
      <c r="H19" s="185"/>
      <c r="I19" s="106"/>
      <c r="J19" s="178"/>
      <c r="K19" s="178"/>
      <c r="L19" s="97"/>
      <c r="M19" s="97"/>
      <c r="N19" s="97"/>
      <c r="O19" s="97"/>
      <c r="P19" s="97"/>
      <c r="Q19" s="189"/>
      <c r="R19" s="189"/>
      <c r="S19" s="200"/>
      <c r="T19" s="201"/>
      <c r="U19" s="201"/>
      <c r="V19" s="189"/>
      <c r="W19" s="189"/>
      <c r="X19" s="189"/>
      <c r="Y19" s="189"/>
      <c r="Z19" s="205"/>
    </row>
    <row r="20" spans="1:26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0"/>
        <v>#N/A</v>
      </c>
      <c r="D20" s="107"/>
      <c r="E20" s="187"/>
      <c r="F20" s="187"/>
      <c r="G20" s="181" t="str">
        <f t="shared" si="1"/>
        <v/>
      </c>
      <c r="H20" s="182"/>
      <c r="I20" s="101"/>
      <c r="J20" s="179"/>
      <c r="K20" s="179"/>
      <c r="L20" s="103"/>
      <c r="M20" s="103"/>
      <c r="N20" s="103"/>
      <c r="O20" s="103"/>
      <c r="P20" s="103"/>
      <c r="Q20" s="189"/>
      <c r="R20" s="189"/>
      <c r="S20" s="200"/>
      <c r="T20" s="201"/>
      <c r="U20" s="201"/>
      <c r="V20" s="189"/>
      <c r="W20" s="189"/>
      <c r="X20" s="189"/>
      <c r="Y20" s="189"/>
      <c r="Z20" s="205"/>
    </row>
    <row r="21" spans="1:26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0"/>
        <v>#N/A</v>
      </c>
      <c r="D21" s="58"/>
      <c r="E21" s="186"/>
      <c r="F21" s="186"/>
      <c r="G21" s="184" t="str">
        <f t="shared" si="1"/>
        <v/>
      </c>
      <c r="H21" s="185"/>
      <c r="I21" s="106"/>
      <c r="J21" s="178"/>
      <c r="K21" s="178"/>
      <c r="L21" s="97"/>
      <c r="M21" s="97"/>
      <c r="N21" s="97"/>
      <c r="O21" s="97"/>
      <c r="P21" s="97"/>
      <c r="Q21" s="189"/>
      <c r="R21" s="189"/>
      <c r="S21" s="200"/>
      <c r="T21" s="201"/>
      <c r="U21" s="201"/>
      <c r="V21" s="189"/>
      <c r="W21" s="189"/>
      <c r="X21" s="189"/>
      <c r="Y21" s="189"/>
      <c r="Z21" s="205"/>
    </row>
    <row r="22" spans="1:26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0"/>
        <v>#N/A</v>
      </c>
      <c r="D22" s="107"/>
      <c r="E22" s="187"/>
      <c r="F22" s="187"/>
      <c r="G22" s="181" t="str">
        <f t="shared" si="1"/>
        <v/>
      </c>
      <c r="H22" s="182"/>
      <c r="I22" s="101"/>
      <c r="J22" s="179"/>
      <c r="K22" s="179"/>
      <c r="L22" s="103"/>
      <c r="M22" s="103"/>
      <c r="N22" s="103"/>
      <c r="O22" s="103"/>
      <c r="P22" s="103"/>
      <c r="Q22" s="189"/>
      <c r="R22" s="189"/>
      <c r="S22" s="200"/>
      <c r="T22" s="201"/>
      <c r="U22" s="201"/>
      <c r="V22" s="189"/>
      <c r="W22" s="189"/>
      <c r="X22" s="189"/>
      <c r="Y22" s="189"/>
      <c r="Z22" s="205"/>
    </row>
    <row r="23" spans="1:26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0"/>
        <v>#N/A</v>
      </c>
      <c r="D23" s="98"/>
      <c r="E23" s="183"/>
      <c r="F23" s="183"/>
      <c r="G23" s="184" t="str">
        <f t="shared" si="1"/>
        <v/>
      </c>
      <c r="H23" s="185"/>
      <c r="I23" s="96"/>
      <c r="J23" s="97"/>
      <c r="K23" s="97"/>
      <c r="L23" s="97"/>
      <c r="M23" s="97"/>
      <c r="N23" s="97"/>
      <c r="O23" s="97"/>
      <c r="P23" s="97"/>
      <c r="Q23" s="189"/>
      <c r="R23" s="189"/>
      <c r="S23" s="200"/>
      <c r="T23" s="201"/>
      <c r="U23" s="201"/>
      <c r="V23" s="189"/>
      <c r="W23" s="189"/>
      <c r="X23" s="189"/>
      <c r="Y23" s="189"/>
      <c r="Z23" s="205"/>
    </row>
    <row r="24" spans="1:26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0"/>
        <v>#N/A</v>
      </c>
      <c r="D24" s="107"/>
      <c r="E24" s="180"/>
      <c r="F24" s="180"/>
      <c r="G24" s="181" t="str">
        <f t="shared" si="1"/>
        <v/>
      </c>
      <c r="H24" s="182"/>
      <c r="I24" s="102"/>
      <c r="J24" s="103"/>
      <c r="K24" s="103"/>
      <c r="L24" s="103"/>
      <c r="M24" s="103"/>
      <c r="N24" s="103"/>
      <c r="O24" s="103"/>
      <c r="P24" s="103"/>
      <c r="Q24" s="189"/>
      <c r="R24" s="189"/>
      <c r="S24" s="200"/>
      <c r="T24" s="201"/>
      <c r="U24" s="201"/>
      <c r="V24" s="189"/>
      <c r="W24" s="189"/>
      <c r="X24" s="189"/>
      <c r="Y24" s="189"/>
      <c r="Z24" s="205"/>
    </row>
    <row r="25" spans="1:26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0"/>
        <v>#N/A</v>
      </c>
      <c r="D25" s="98"/>
      <c r="E25" s="183"/>
      <c r="F25" s="183"/>
      <c r="G25" s="184" t="str">
        <f t="shared" si="1"/>
        <v/>
      </c>
      <c r="H25" s="185"/>
      <c r="I25" s="96"/>
      <c r="J25" s="97"/>
      <c r="K25" s="97"/>
      <c r="L25" s="97"/>
      <c r="M25" s="97"/>
      <c r="N25" s="97"/>
      <c r="O25" s="97"/>
      <c r="P25" s="97"/>
      <c r="Q25" s="189"/>
      <c r="R25" s="189"/>
      <c r="S25" s="200"/>
      <c r="T25" s="201"/>
      <c r="U25" s="201"/>
      <c r="V25" s="189"/>
      <c r="W25" s="189"/>
      <c r="X25" s="189"/>
      <c r="Y25" s="189"/>
      <c r="Z25" s="205"/>
    </row>
    <row r="26" spans="1:26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0"/>
        <v>#N/A</v>
      </c>
      <c r="D26" s="107"/>
      <c r="E26" s="180"/>
      <c r="F26" s="180"/>
      <c r="G26" s="181" t="str">
        <f t="shared" si="1"/>
        <v/>
      </c>
      <c r="H26" s="182"/>
      <c r="I26" s="102"/>
      <c r="J26" s="103"/>
      <c r="K26" s="103"/>
      <c r="L26" s="103"/>
      <c r="M26" s="103"/>
      <c r="N26" s="103"/>
      <c r="O26" s="103"/>
      <c r="P26" s="103"/>
      <c r="Q26" s="189"/>
      <c r="R26" s="189"/>
      <c r="S26" s="200"/>
      <c r="T26" s="201"/>
      <c r="U26" s="201"/>
      <c r="V26" s="189"/>
      <c r="W26" s="189"/>
      <c r="X26" s="189"/>
      <c r="Y26" s="189"/>
      <c r="Z26" s="205"/>
    </row>
    <row r="27" spans="1:26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0"/>
        <v>#N/A</v>
      </c>
      <c r="D27" s="98"/>
      <c r="E27" s="183"/>
      <c r="F27" s="183"/>
      <c r="G27" s="184" t="str">
        <f t="shared" si="1"/>
        <v/>
      </c>
      <c r="H27" s="185"/>
      <c r="I27" s="96"/>
      <c r="J27" s="97"/>
      <c r="K27" s="97"/>
      <c r="L27" s="97"/>
      <c r="M27" s="97"/>
      <c r="N27" s="97"/>
      <c r="O27" s="97"/>
      <c r="P27" s="97"/>
      <c r="Q27" s="189"/>
      <c r="R27" s="189"/>
      <c r="S27" s="200"/>
      <c r="T27" s="201"/>
      <c r="U27" s="201"/>
      <c r="V27" s="189"/>
      <c r="W27" s="189"/>
      <c r="X27" s="189"/>
      <c r="Y27" s="189"/>
      <c r="Z27" s="205"/>
    </row>
    <row r="28" spans="1:26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0"/>
        <v>#N/A</v>
      </c>
      <c r="D28" s="107"/>
      <c r="E28" s="180"/>
      <c r="F28" s="180"/>
      <c r="G28" s="181" t="str">
        <f t="shared" si="1"/>
        <v/>
      </c>
      <c r="H28" s="182"/>
      <c r="I28" s="102"/>
      <c r="J28" s="103"/>
      <c r="K28" s="103"/>
      <c r="L28" s="103"/>
      <c r="M28" s="103"/>
      <c r="N28" s="103"/>
      <c r="O28" s="103"/>
      <c r="P28" s="103"/>
      <c r="Q28" s="189"/>
      <c r="R28" s="189"/>
      <c r="S28" s="200"/>
      <c r="T28" s="201"/>
      <c r="U28" s="201"/>
      <c r="V28" s="189"/>
      <c r="W28" s="189"/>
      <c r="X28" s="189"/>
      <c r="Y28" s="189"/>
      <c r="Z28" s="205"/>
    </row>
    <row r="29" spans="1:26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0"/>
        <v>#N/A</v>
      </c>
      <c r="D29" s="98"/>
      <c r="E29" s="183"/>
      <c r="F29" s="183"/>
      <c r="G29" s="184" t="str">
        <f t="shared" si="1"/>
        <v/>
      </c>
      <c r="H29" s="185"/>
      <c r="I29" s="96"/>
      <c r="J29" s="97"/>
      <c r="K29" s="97"/>
      <c r="L29" s="97"/>
      <c r="M29" s="97"/>
      <c r="N29" s="97"/>
      <c r="O29" s="97"/>
      <c r="P29" s="97"/>
      <c r="Q29" s="189"/>
      <c r="R29" s="189"/>
      <c r="S29" s="200"/>
      <c r="T29" s="201"/>
      <c r="U29" s="201"/>
      <c r="V29" s="189"/>
      <c r="W29" s="189"/>
      <c r="X29" s="189"/>
      <c r="Y29" s="189"/>
      <c r="Z29" s="205"/>
    </row>
    <row r="30" spans="1:26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0"/>
        <v>#N/A</v>
      </c>
      <c r="D30" s="107"/>
      <c r="E30" s="180"/>
      <c r="F30" s="180"/>
      <c r="G30" s="181" t="str">
        <f t="shared" si="1"/>
        <v/>
      </c>
      <c r="H30" s="182"/>
      <c r="I30" s="102"/>
      <c r="J30" s="103"/>
      <c r="K30" s="103"/>
      <c r="L30" s="103"/>
      <c r="M30" s="103"/>
      <c r="N30" s="103"/>
      <c r="O30" s="103"/>
      <c r="P30" s="103"/>
      <c r="Q30" s="189"/>
      <c r="R30" s="189"/>
      <c r="S30" s="200"/>
      <c r="T30" s="201"/>
      <c r="U30" s="201"/>
      <c r="V30" s="189"/>
      <c r="W30" s="189"/>
      <c r="X30" s="189"/>
      <c r="Y30" s="189"/>
      <c r="Z30" s="205"/>
    </row>
    <row r="31" spans="1:26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0"/>
        <v>#N/A</v>
      </c>
      <c r="D31" s="98"/>
      <c r="E31" s="183"/>
      <c r="F31" s="183"/>
      <c r="G31" s="184" t="str">
        <f t="shared" si="1"/>
        <v/>
      </c>
      <c r="H31" s="185"/>
      <c r="I31" s="96"/>
      <c r="J31" s="97"/>
      <c r="K31" s="97"/>
      <c r="L31" s="97"/>
      <c r="M31" s="97"/>
      <c r="N31" s="97"/>
      <c r="O31" s="97"/>
      <c r="P31" s="97"/>
      <c r="Q31" s="189"/>
      <c r="R31" s="189"/>
      <c r="S31" s="200"/>
      <c r="T31" s="201"/>
      <c r="U31" s="201"/>
      <c r="V31" s="189"/>
      <c r="W31" s="189"/>
      <c r="X31" s="189"/>
      <c r="Y31" s="189"/>
      <c r="Z31" s="205"/>
    </row>
    <row r="32" spans="1:26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</row>
    <row r="33" spans="1:16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</row>
    <row r="35" spans="1:16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10" t="s">
        <v>677</v>
      </c>
      <c r="N35" s="210"/>
      <c r="O35" s="210"/>
      <c r="P35" s="111"/>
    </row>
    <row r="36" spans="1:16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6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6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6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6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6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6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6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6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6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6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6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6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sheetProtection formatCells="0" formatColumns="0" formatRows="0" autoFilter="0" pivotTables="0"/>
  <mergeCells count="6">
    <mergeCell ref="M35:O35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31">
      <formula1>Programi</formula1>
    </dataValidation>
  </dataValidations>
  <pageMargins left="0" right="0.118110236220472" top="0.48" bottom="0.39370078740157499" header="0.31496062992126" footer="0.31496062992126"/>
  <pageSetup paperSize="9" scale="32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C18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45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user</cp:lastModifiedBy>
  <cp:lastPrinted>2018-07-30T15:54:16Z</cp:lastPrinted>
  <dcterms:created xsi:type="dcterms:W3CDTF">2010-07-07T09:12:55Z</dcterms:created>
  <dcterms:modified xsi:type="dcterms:W3CDTF">2018-07-31T06:49:43Z</dcterms:modified>
</cp:coreProperties>
</file>